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shuse/Documents/BYGG/BYG350/Ferdig/Vedlegg/"/>
    </mc:Choice>
  </mc:AlternateContent>
  <xr:revisionPtr revIDLastSave="0" documentId="13_ncr:1_{351D4B74-1E07-744C-A2A8-2B61C958B7B7}" xr6:coauthVersionLast="47" xr6:coauthVersionMax="47" xr10:uidLastSave="{00000000-0000-0000-0000-000000000000}"/>
  <bookViews>
    <workbookView xWindow="0" yWindow="500" windowWidth="26020" windowHeight="19080" xr2:uid="{364575B9-2086-45BD-AA26-71AE37E6D91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6" i="1" l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3" i="1"/>
  <c r="E188" i="1"/>
  <c r="E187" i="1"/>
  <c r="E186" i="1"/>
  <c r="E185" i="1"/>
  <c r="E184" i="1"/>
  <c r="E183" i="1"/>
  <c r="E212" i="1"/>
  <c r="E211" i="1"/>
  <c r="E210" i="1"/>
  <c r="E208" i="1"/>
  <c r="E209" i="1"/>
  <c r="E207" i="1"/>
  <c r="E206" i="1"/>
  <c r="E157" i="1"/>
  <c r="E156" i="1"/>
  <c r="L157" i="1"/>
  <c r="L156" i="1"/>
  <c r="S157" i="1"/>
  <c r="S156" i="1"/>
  <c r="Z157" i="1"/>
  <c r="Z156" i="1"/>
  <c r="Z176" i="1"/>
  <c r="Z175" i="1"/>
  <c r="S176" i="1"/>
  <c r="S175" i="1"/>
  <c r="L176" i="1"/>
  <c r="L175" i="1"/>
  <c r="E176" i="1"/>
  <c r="E175" i="1"/>
  <c r="D150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</calcChain>
</file>

<file path=xl/sharedStrings.xml><?xml version="1.0" encoding="utf-8"?>
<sst xmlns="http://schemas.openxmlformats.org/spreadsheetml/2006/main" count="88" uniqueCount="55">
  <si>
    <t>PPP</t>
  </si>
  <si>
    <t>GUP</t>
  </si>
  <si>
    <t>MST</t>
  </si>
  <si>
    <t>PEL</t>
  </si>
  <si>
    <t>RVB</t>
  </si>
  <si>
    <t>SJ</t>
  </si>
  <si>
    <t>UKJENT</t>
  </si>
  <si>
    <t>PE50</t>
  </si>
  <si>
    <t>PE80</t>
  </si>
  <si>
    <t>PE</t>
  </si>
  <si>
    <t>MCU</t>
  </si>
  <si>
    <t>PEH</t>
  </si>
  <si>
    <t>STG</t>
  </si>
  <si>
    <t>MGA</t>
  </si>
  <si>
    <t>BET</t>
  </si>
  <si>
    <t>STF</t>
  </si>
  <si>
    <t>PVC</t>
  </si>
  <si>
    <t>AAS</t>
  </si>
  <si>
    <t>PE100</t>
  </si>
  <si>
    <t>SJK</t>
  </si>
  <si>
    <t>SJG</t>
  </si>
  <si>
    <t>TOTALT</t>
  </si>
  <si>
    <t>Materialtype med ledningsbrudd fra 1865 til 2022, Bergen</t>
  </si>
  <si>
    <t>Totalt</t>
  </si>
  <si>
    <t>TOTALT ANTALL BRUDD</t>
  </si>
  <si>
    <t>Materialtype</t>
  </si>
  <si>
    <t>Verdi</t>
  </si>
  <si>
    <t>Grått støpejern (SJG)</t>
  </si>
  <si>
    <t>Andre materialtyper</t>
  </si>
  <si>
    <t>Grått støpejern</t>
  </si>
  <si>
    <t>Verdier i enkel kolonne:</t>
  </si>
  <si>
    <t>Støpejern, grått (SJG)</t>
  </si>
  <si>
    <t>Duktilt støpejern</t>
  </si>
  <si>
    <t>Termoplastrør</t>
  </si>
  <si>
    <t>Asbestsement</t>
  </si>
  <si>
    <t>Støpejern, duktilt (SJK)</t>
  </si>
  <si>
    <t>Alle plasttyper (PE, PVC, PP)</t>
  </si>
  <si>
    <t>Asbestsement (AAS)</t>
  </si>
  <si>
    <t>Termoplastrør ( PE, PP, PVC)</t>
  </si>
  <si>
    <t>Duktilt støpejern (SJK)</t>
  </si>
  <si>
    <t>Polyetylen (PE100)</t>
  </si>
  <si>
    <t>Polyvinylklorid (PVC)</t>
  </si>
  <si>
    <t>Materialtyper med flest brudd</t>
  </si>
  <si>
    <t>Eksempel</t>
  </si>
  <si>
    <t>Utvendig diameter</t>
  </si>
  <si>
    <t>mm</t>
  </si>
  <si>
    <t>Innvendig diameter</t>
  </si>
  <si>
    <t>Veggtykkelse</t>
  </si>
  <si>
    <t>Nedbrytningsgrad</t>
  </si>
  <si>
    <t>mm/år</t>
  </si>
  <si>
    <t>Nedbrytningstid</t>
  </si>
  <si>
    <t>år</t>
  </si>
  <si>
    <t>År</t>
  </si>
  <si>
    <r>
      <rPr>
        <sz val="22"/>
        <color theme="1"/>
        <rFont val="Calibri Light"/>
        <family val="2"/>
        <scheme val="major"/>
      </rPr>
      <t>Bruddstatistikk</t>
    </r>
    <r>
      <rPr>
        <sz val="11"/>
        <color theme="1"/>
        <rFont val="Calibri Light"/>
        <family val="2"/>
        <scheme val="maj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 Light"/>
        <family val="2"/>
        <scheme val="major"/>
      </rPr>
      <t>Vedlegg BYG350_Bruddstatistikk_og_asbest.xlsx</t>
    </r>
  </si>
  <si>
    <r>
      <rPr>
        <sz val="22"/>
        <color theme="1"/>
        <rFont val="Calibri Light"/>
        <family val="2"/>
        <scheme val="major"/>
      </rPr>
      <t xml:space="preserve">Levetidsberegning for asbestsementledning </t>
    </r>
    <r>
      <rPr>
        <sz val="11"/>
        <color theme="1"/>
        <rFont val="Calibri Light"/>
        <family val="2"/>
        <scheme val="maj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 Light"/>
        <family val="2"/>
        <scheme val="major"/>
      </rPr>
      <t>Vedlegg BYG350_Bruddstatistikk_og_asbest.xlsx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</si>
</sst>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  <font>
      <b/>
      <i/>
      <sz val="14"/>
      <color theme="1"/>
      <name val="Calibri"/>
      <family val="1"/>
      <scheme val="minor"/>
    </font>
    <font>
      <b/>
      <i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8">
    <xf numFmtId="0" fontId="0" fillId="0" borderId="0" xfId="0"/>
    <xf numFmtId="0" fontId="0" fillId="3" borderId="4" xfId="0" applyFill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1" xfId="0" applyFill="1" applyBorder="1" applyAlignment="1">
      <alignment horizontal="left" vertical="center" indent="1"/>
    </xf>
    <xf numFmtId="1" fontId="0" fillId="4" borderId="7" xfId="0" applyNumberFormat="1" applyFill="1" applyBorder="1" applyAlignment="1">
      <alignment horizontal="left" vertical="center" indent="1"/>
    </xf>
    <xf numFmtId="1" fontId="0" fillId="0" borderId="7" xfId="0" applyNumberFormat="1" applyBorder="1" applyAlignment="1">
      <alignment horizontal="left" vertical="center" indent="1"/>
    </xf>
    <xf numFmtId="1" fontId="0" fillId="0" borderId="8" xfId="0" applyNumberFormat="1" applyBorder="1" applyAlignment="1">
      <alignment horizontal="left" vertical="center" indent="1"/>
    </xf>
    <xf numFmtId="0" fontId="5" fillId="2" borderId="16" xfId="2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3" xfId="0" applyBorder="1"/>
    <xf numFmtId="0" fontId="0" fillId="0" borderId="24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9" fontId="0" fillId="0" borderId="0" xfId="1" applyFont="1"/>
    <xf numFmtId="164" fontId="0" fillId="0" borderId="0" xfId="0" applyNumberFormat="1"/>
    <xf numFmtId="164" fontId="0" fillId="0" borderId="0" xfId="1" applyNumberFormat="1" applyFont="1"/>
    <xf numFmtId="0" fontId="8" fillId="0" borderId="0" xfId="0" applyFont="1"/>
    <xf numFmtId="0" fontId="0" fillId="0" borderId="5" xfId="0" applyBorder="1"/>
    <xf numFmtId="165" fontId="0" fillId="0" borderId="5" xfId="0" applyNumberForma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9" fontId="4" fillId="0" borderId="26" xfId="0" applyNumberFormat="1" applyFont="1" applyBorder="1" applyAlignment="1">
      <alignment horizontal="center" vertical="center"/>
    </xf>
    <xf numFmtId="9" fontId="4" fillId="0" borderId="27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2" borderId="15" xfId="2" applyFont="1" applyBorder="1" applyAlignment="1">
      <alignment horizontal="left" vertical="center" indent="1"/>
    </xf>
    <xf numFmtId="0" fontId="5" fillId="2" borderId="16" xfId="2" applyFont="1" applyBorder="1" applyAlignment="1">
      <alignment horizontal="left" vertical="center" indent="1"/>
    </xf>
  </cellXfs>
  <cellStyles count="3">
    <cellStyle name="God" xfId="2" builtinId="26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AE0-4E23-8862-125E5E04897D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E0-4E23-8862-125E5E04897D}"/>
              </c:ext>
            </c:extLst>
          </c:dPt>
          <c:dLbls>
            <c:dLbl>
              <c:idx val="0"/>
              <c:layout>
                <c:manualLayout>
                  <c:x val="7.0912553613725112E-3"/>
                  <c:y val="5.50288507135173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E0-4E23-8862-125E5E04897D}"/>
                </c:ext>
              </c:extLst>
            </c:dLbl>
            <c:dLbl>
              <c:idx val="1"/>
              <c:layout>
                <c:manualLayout>
                  <c:x val="-1.2800236860636322E-2"/>
                  <c:y val="-1.80288973071120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E0-4E23-8862-125E5E0489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'Ark1'!$D$175:$D$176</c:f>
              <c:strCache>
                <c:ptCount val="2"/>
                <c:pt idx="0">
                  <c:v>Støpejern, grått (SJG)</c:v>
                </c:pt>
                <c:pt idx="1">
                  <c:v>Andre materialtyper</c:v>
                </c:pt>
              </c:strCache>
            </c:strRef>
          </c:cat>
          <c:val>
            <c:numRef>
              <c:f>'Ark1'!$E$175:$E$176</c:f>
              <c:numCache>
                <c:formatCode>0%</c:formatCode>
                <c:ptCount val="2"/>
                <c:pt idx="0">
                  <c:v>0.65898155573376105</c:v>
                </c:pt>
                <c:pt idx="1">
                  <c:v>0.34101844426623901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0-4E23-8862-125E5E048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639843800012805"/>
          <c:y val="0.43115554333678324"/>
          <c:w val="0.25140644004865242"/>
          <c:h val="0.1402503508134616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5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6B2-4CAE-8B67-5575AD9E10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B2-4CAE-8B67-5575AD9E10D6}"/>
              </c:ext>
            </c:extLst>
          </c:dPt>
          <c:dLbls>
            <c:dLbl>
              <c:idx val="0"/>
              <c:layout>
                <c:manualLayout>
                  <c:x val="6.9334681788629634E-3"/>
                  <c:y val="-3.509445691534670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B2-4CAE-8B67-5575AD9E10D6}"/>
                </c:ext>
              </c:extLst>
            </c:dLbl>
            <c:dLbl>
              <c:idx val="1"/>
              <c:layout>
                <c:manualLayout>
                  <c:x val="-4.7848330885244851E-2"/>
                  <c:y val="-9.657178045824296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2-4CAE-8B67-5575AD9E1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'Ark1'!$K$175:$K$176</c:f>
              <c:strCache>
                <c:ptCount val="2"/>
                <c:pt idx="0">
                  <c:v>Støpejern, duktilt (SJK)</c:v>
                </c:pt>
                <c:pt idx="1">
                  <c:v>Andre materialtyper</c:v>
                </c:pt>
              </c:strCache>
            </c:strRef>
          </c:cat>
          <c:val>
            <c:numRef>
              <c:f>'Ark1'!$L$175:$L$176</c:f>
              <c:numCache>
                <c:formatCode>0%</c:formatCode>
                <c:ptCount val="2"/>
                <c:pt idx="0">
                  <c:v>0.10605453087409783</c:v>
                </c:pt>
                <c:pt idx="1">
                  <c:v>0.89394546912590211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2-4CAE-8B67-5575AD9E1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76512798285535"/>
          <c:y val="0.41834734738227702"/>
          <c:w val="0.25011630426930581"/>
          <c:h val="0.1402503508134616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5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783-4FA9-9485-C6E5E6AFE8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83-4FA9-9485-C6E5E6AFE853}"/>
              </c:ext>
            </c:extLst>
          </c:dPt>
          <c:dLbls>
            <c:dLbl>
              <c:idx val="0"/>
              <c:layout>
                <c:manualLayout>
                  <c:x val="2.3806618353410264E-2"/>
                  <c:y val="-1.42688996100806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83-4FA9-9485-C6E5E6AFE853}"/>
                </c:ext>
              </c:extLst>
            </c:dLbl>
            <c:dLbl>
              <c:idx val="1"/>
              <c:layout>
                <c:manualLayout>
                  <c:x val="-1.7116719521851499E-2"/>
                  <c:y val="8.766251450529723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83-4FA9-9485-C6E5E6AFE8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'Ark1'!$R$175:$R$176</c:f>
              <c:strCache>
                <c:ptCount val="2"/>
                <c:pt idx="0">
                  <c:v>Alle plasttyper (PE, PVC, PP)</c:v>
                </c:pt>
                <c:pt idx="1">
                  <c:v>Andre materialtyper</c:v>
                </c:pt>
              </c:strCache>
            </c:strRef>
          </c:cat>
          <c:val>
            <c:numRef>
              <c:f>'Ark1'!$S$175:$S$176</c:f>
              <c:numCache>
                <c:formatCode>0%</c:formatCode>
                <c:ptCount val="2"/>
                <c:pt idx="0">
                  <c:v>0.12429831595829992</c:v>
                </c:pt>
                <c:pt idx="1">
                  <c:v>0.87570168404170023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3-4FA9-9485-C6E5E6AFE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784157914410759"/>
          <c:y val="0.41546087006878113"/>
          <c:w val="0.30990727231071608"/>
          <c:h val="0.1536489364739356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DF7-4069-9AB3-A1F4A2BDEE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F7-4069-9AB3-A1F4A2BDEE08}"/>
              </c:ext>
            </c:extLst>
          </c:dPt>
          <c:dLbls>
            <c:dLbl>
              <c:idx val="0"/>
              <c:layout>
                <c:manualLayout>
                  <c:x val="3.2733598013570393E-3"/>
                  <c:y val="-1.01910881984475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F7-4069-9AB3-A1F4A2BDEE08}"/>
                </c:ext>
              </c:extLst>
            </c:dLbl>
            <c:dLbl>
              <c:idx val="1"/>
              <c:layout>
                <c:manualLayout>
                  <c:x val="-4.3170497448358582E-2"/>
                  <c:y val="2.788354344489641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F7-4069-9AB3-A1F4A2BDEE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'Ark1'!$Y$175:$Y$176</c:f>
              <c:strCache>
                <c:ptCount val="2"/>
                <c:pt idx="0">
                  <c:v>Asbestsement (AAS)</c:v>
                </c:pt>
                <c:pt idx="1">
                  <c:v>Andre materialtyper</c:v>
                </c:pt>
              </c:strCache>
            </c:strRef>
          </c:cat>
          <c:val>
            <c:numRef>
              <c:f>'Ark1'!$Z$175:$Z$176</c:f>
              <c:numCache>
                <c:formatCode>0%</c:formatCode>
                <c:ptCount val="2"/>
                <c:pt idx="0">
                  <c:v>5.773857257417802E-2</c:v>
                </c:pt>
                <c:pt idx="1">
                  <c:v>0.94226142742582197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7-4069-9AB3-A1F4A2BDE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843334085768784"/>
          <c:y val="0.41322406900047465"/>
          <c:w val="0.26807593401583657"/>
          <c:h val="0.15562018595886895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BEB-46CE-9950-CA3AEE6492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BEB-46CE-9950-CA3AEE6492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BEB-46CE-9950-CA3AEE6492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BEB-46CE-9950-CA3AEE6492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BEB-46CE-9950-CA3AEE6492E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BEB-46CE-9950-CA3AEE6492EB}"/>
              </c:ext>
            </c:extLst>
          </c:dPt>
          <c:dLbls>
            <c:dLbl>
              <c:idx val="0"/>
              <c:layout>
                <c:manualLayout>
                  <c:x val="1.1652630726586954E-2"/>
                  <c:y val="-9.86695007405557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EB-46CE-9950-CA3AEE6492EB}"/>
                </c:ext>
              </c:extLst>
            </c:dLbl>
            <c:dLbl>
              <c:idx val="1"/>
              <c:layout>
                <c:manualLayout>
                  <c:x val="-7.7740740911857471E-3"/>
                  <c:y val="6.29162789750135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EB-46CE-9950-CA3AEE6492EB}"/>
                </c:ext>
              </c:extLst>
            </c:dLbl>
            <c:dLbl>
              <c:idx val="2"/>
              <c:layout>
                <c:manualLayout>
                  <c:x val="-1.8777573491417097E-2"/>
                  <c:y val="-6.903920175288734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EB-46CE-9950-CA3AEE6492EB}"/>
                </c:ext>
              </c:extLst>
            </c:dLbl>
            <c:dLbl>
              <c:idx val="3"/>
              <c:layout>
                <c:manualLayout>
                  <c:x val="-8.7708718396641971E-3"/>
                  <c:y val="-9.767106656772418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EB-46CE-9950-CA3AEE6492EB}"/>
                </c:ext>
              </c:extLst>
            </c:dLbl>
            <c:dLbl>
              <c:idx val="4"/>
              <c:layout>
                <c:manualLayout>
                  <c:x val="-4.6474471594455434E-3"/>
                  <c:y val="-7.473330209612682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EB-46CE-9950-CA3AEE6492EB}"/>
                </c:ext>
              </c:extLst>
            </c:dLbl>
            <c:dLbl>
              <c:idx val="5"/>
              <c:layout>
                <c:manualLayout>
                  <c:x val="-6.525599653148184E-3"/>
                  <c:y val="1.052692514749085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EB-46CE-9950-CA3AEE6492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'Ark1'!$D$206:$D$211</c:f>
              <c:strCache>
                <c:ptCount val="6"/>
                <c:pt idx="0">
                  <c:v>Støpejern, grått (SJG)</c:v>
                </c:pt>
                <c:pt idx="1">
                  <c:v>Støpejern, duktilt (SJK)</c:v>
                </c:pt>
                <c:pt idx="2">
                  <c:v>Polyetylen (PE100)</c:v>
                </c:pt>
                <c:pt idx="3">
                  <c:v>Asbestsement (AAS)</c:v>
                </c:pt>
                <c:pt idx="4">
                  <c:v>Polyvinylklorid (PVC)</c:v>
                </c:pt>
                <c:pt idx="5">
                  <c:v>Andre materialtyper</c:v>
                </c:pt>
              </c:strCache>
            </c:strRef>
          </c:cat>
          <c:val>
            <c:numRef>
              <c:f>'Ark1'!$E$206:$E$211</c:f>
              <c:numCache>
                <c:formatCode>0.0\ %</c:formatCode>
                <c:ptCount val="6"/>
                <c:pt idx="0">
                  <c:v>0.65898155573376105</c:v>
                </c:pt>
                <c:pt idx="1">
                  <c:v>0.10605453087409783</c:v>
                </c:pt>
                <c:pt idx="2">
                  <c:v>7.4979951884522861E-2</c:v>
                </c:pt>
                <c:pt idx="3">
                  <c:v>5.773857257417802E-2</c:v>
                </c:pt>
                <c:pt idx="4">
                  <c:v>3.1676022453889334E-2</c:v>
                </c:pt>
                <c:pt idx="5">
                  <c:v>7.0569366479550921E-2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B-46CE-9950-CA3AEE649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806672423213683"/>
          <c:y val="0.29602847090512396"/>
          <c:w val="0.2326686556014842"/>
          <c:h val="0.41562777405858248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'Ark1'!$C$228</c:f>
              <c:strCache>
                <c:ptCount val="1"/>
                <c:pt idx="0">
                  <c:v>Veggtykkelse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'Ark1'!$B$229:$B$274</c:f>
              <c:numCache>
                <c:formatCode>General</c:formatCode>
                <c:ptCount val="4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</c:numCache>
            </c:numRef>
          </c:cat>
          <c:val>
            <c:numRef>
              <c:f>'Ark1'!$C$229:$C$274</c:f>
              <c:numCache>
                <c:formatCode>0.0</c:formatCode>
                <c:ptCount val="46"/>
                <c:pt idx="0">
                  <c:v>9</c:v>
                </c:pt>
                <c:pt idx="1">
                  <c:v>8.8000000000000007</c:v>
                </c:pt>
                <c:pt idx="2">
                  <c:v>8.6000000000000014</c:v>
                </c:pt>
                <c:pt idx="3">
                  <c:v>8.4000000000000021</c:v>
                </c:pt>
                <c:pt idx="4">
                  <c:v>8.2000000000000028</c:v>
                </c:pt>
                <c:pt idx="5">
                  <c:v>8.0000000000000036</c:v>
                </c:pt>
                <c:pt idx="6">
                  <c:v>7.8000000000000034</c:v>
                </c:pt>
                <c:pt idx="7">
                  <c:v>7.6000000000000032</c:v>
                </c:pt>
                <c:pt idx="8">
                  <c:v>7.400000000000003</c:v>
                </c:pt>
                <c:pt idx="9">
                  <c:v>7.2000000000000028</c:v>
                </c:pt>
                <c:pt idx="10">
                  <c:v>7.0000000000000027</c:v>
                </c:pt>
                <c:pt idx="11">
                  <c:v>6.8000000000000025</c:v>
                </c:pt>
                <c:pt idx="12">
                  <c:v>6.6000000000000023</c:v>
                </c:pt>
                <c:pt idx="13">
                  <c:v>6.4000000000000021</c:v>
                </c:pt>
                <c:pt idx="14">
                  <c:v>6.200000000000002</c:v>
                </c:pt>
                <c:pt idx="15">
                  <c:v>6.0000000000000018</c:v>
                </c:pt>
                <c:pt idx="16">
                  <c:v>5.8000000000000016</c:v>
                </c:pt>
                <c:pt idx="17">
                  <c:v>5.6000000000000014</c:v>
                </c:pt>
                <c:pt idx="18">
                  <c:v>5.4000000000000012</c:v>
                </c:pt>
                <c:pt idx="19">
                  <c:v>5.2000000000000011</c:v>
                </c:pt>
                <c:pt idx="20">
                  <c:v>5.0000000000000009</c:v>
                </c:pt>
                <c:pt idx="21">
                  <c:v>4.8000000000000007</c:v>
                </c:pt>
                <c:pt idx="22">
                  <c:v>4.6000000000000005</c:v>
                </c:pt>
                <c:pt idx="23">
                  <c:v>4.4000000000000004</c:v>
                </c:pt>
                <c:pt idx="24">
                  <c:v>4.2</c:v>
                </c:pt>
                <c:pt idx="25">
                  <c:v>4</c:v>
                </c:pt>
                <c:pt idx="26">
                  <c:v>3.8</c:v>
                </c:pt>
                <c:pt idx="27">
                  <c:v>3.5999999999999996</c:v>
                </c:pt>
                <c:pt idx="28">
                  <c:v>3.3999999999999995</c:v>
                </c:pt>
                <c:pt idx="29">
                  <c:v>3.1999999999999993</c:v>
                </c:pt>
                <c:pt idx="30">
                  <c:v>2.9999999999999991</c:v>
                </c:pt>
                <c:pt idx="31">
                  <c:v>2.7999999999999989</c:v>
                </c:pt>
                <c:pt idx="32">
                  <c:v>2.5999999999999988</c:v>
                </c:pt>
                <c:pt idx="33">
                  <c:v>2.3999999999999986</c:v>
                </c:pt>
                <c:pt idx="34">
                  <c:v>2.1999999999999984</c:v>
                </c:pt>
                <c:pt idx="35">
                  <c:v>1.9999999999999984</c:v>
                </c:pt>
                <c:pt idx="36">
                  <c:v>1.7999999999999985</c:v>
                </c:pt>
                <c:pt idx="37">
                  <c:v>1.5999999999999985</c:v>
                </c:pt>
                <c:pt idx="38">
                  <c:v>1.3999999999999986</c:v>
                </c:pt>
                <c:pt idx="39">
                  <c:v>1.1999999999999986</c:v>
                </c:pt>
                <c:pt idx="40">
                  <c:v>0.99999999999999867</c:v>
                </c:pt>
                <c:pt idx="41">
                  <c:v>0.79999999999999871</c:v>
                </c:pt>
                <c:pt idx="42">
                  <c:v>0.59999999999999876</c:v>
                </c:pt>
                <c:pt idx="43">
                  <c:v>0.39999999999999875</c:v>
                </c:pt>
                <c:pt idx="44">
                  <c:v>0.19999999999999873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9C-403A-8A24-5D3C594ED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304290431"/>
        <c:axId val="1304291391"/>
      </c:lineChart>
      <c:catAx>
        <c:axId val="13042904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200"/>
                  <a:t>årstall</a:t>
                </a:r>
              </a:p>
            </c:rich>
          </c:tx>
          <c:layout>
            <c:manualLayout>
              <c:xMode val="edge"/>
              <c:yMode val="edge"/>
              <c:x val="0.49645880044771123"/>
              <c:y val="0.93971631498602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04291391"/>
        <c:crosses val="autoZero"/>
        <c:auto val="1"/>
        <c:lblAlgn val="ctr"/>
        <c:lblOffset val="100"/>
        <c:noMultiLvlLbl val="0"/>
      </c:catAx>
      <c:valAx>
        <c:axId val="130429139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200"/>
                  <a:t>veggtykkelse (mm)</a:t>
                </a:r>
              </a:p>
            </c:rich>
          </c:tx>
          <c:layout>
            <c:manualLayout>
              <c:xMode val="edge"/>
              <c:yMode val="edge"/>
              <c:x val="1.0428122676188829E-2"/>
              <c:y val="0.296615514370113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04290431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157</xdr:row>
      <xdr:rowOff>33336</xdr:rowOff>
    </xdr:from>
    <xdr:to>
      <xdr:col>6</xdr:col>
      <xdr:colOff>1352550</xdr:colOff>
      <xdr:row>172</xdr:row>
      <xdr:rowOff>276225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FA4E7523-C079-72B4-ED81-7C45F378BA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157</xdr:row>
      <xdr:rowOff>33336</xdr:rowOff>
    </xdr:from>
    <xdr:to>
      <xdr:col>13</xdr:col>
      <xdr:colOff>1333500</xdr:colOff>
      <xdr:row>172</xdr:row>
      <xdr:rowOff>276225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92C080A1-6588-C1BA-3707-B2EE3A46EC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38099</xdr:colOff>
      <xdr:row>157</xdr:row>
      <xdr:rowOff>42861</xdr:rowOff>
    </xdr:from>
    <xdr:to>
      <xdr:col>20</xdr:col>
      <xdr:colOff>1333500</xdr:colOff>
      <xdr:row>172</xdr:row>
      <xdr:rowOff>257175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6829F1E-423E-8597-BE86-D01A5D9957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28573</xdr:colOff>
      <xdr:row>157</xdr:row>
      <xdr:rowOff>33336</xdr:rowOff>
    </xdr:from>
    <xdr:to>
      <xdr:col>27</xdr:col>
      <xdr:colOff>1333499</xdr:colOff>
      <xdr:row>172</xdr:row>
      <xdr:rowOff>276225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5A5EB886-525E-F5B1-740C-9C26FB630D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33337</xdr:colOff>
      <xdr:row>188</xdr:row>
      <xdr:rowOff>42861</xdr:rowOff>
    </xdr:from>
    <xdr:to>
      <xdr:col>6</xdr:col>
      <xdr:colOff>1352550</xdr:colOff>
      <xdr:row>203</xdr:row>
      <xdr:rowOff>285749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C433A00F-F208-8912-4C0D-C824919250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887015</xdr:colOff>
      <xdr:row>227</xdr:row>
      <xdr:rowOff>63103</xdr:rowOff>
    </xdr:from>
    <xdr:to>
      <xdr:col>10</xdr:col>
      <xdr:colOff>962025</xdr:colOff>
      <xdr:row>242</xdr:row>
      <xdr:rowOff>190500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19E682C-162A-FEF8-B1F7-F1FF288D43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1368B-DE51-4010-B007-468A7B997FF2}">
  <dimension ref="B1:AB300"/>
  <sheetViews>
    <sheetView showGridLines="0" tabSelected="1" topLeftCell="A208" zoomScaleNormal="100" workbookViewId="0">
      <selection activeCell="H221" sqref="H221"/>
    </sheetView>
  </sheetViews>
  <sheetFormatPr baseColWidth="10" defaultRowHeight="15" x14ac:dyDescent="0.2"/>
  <cols>
    <col min="1" max="1" width="15.6640625" customWidth="1"/>
    <col min="2" max="29" width="20.6640625" customWidth="1"/>
  </cols>
  <sheetData>
    <row r="1" spans="2:23" ht="25" customHeight="1" thickBot="1" x14ac:dyDescent="0.25"/>
    <row r="2" spans="2:23" ht="25" customHeight="1" x14ac:dyDescent="0.2">
      <c r="B2" s="32" t="s">
        <v>53</v>
      </c>
      <c r="C2" s="33"/>
      <c r="D2" s="33"/>
      <c r="E2" s="33"/>
      <c r="F2" s="33"/>
      <c r="G2" s="33"/>
      <c r="H2" s="33"/>
      <c r="I2" s="33"/>
      <c r="J2" s="34"/>
    </row>
    <row r="3" spans="2:23" ht="25" customHeight="1" thickBot="1" x14ac:dyDescent="0.25">
      <c r="B3" s="35"/>
      <c r="C3" s="36"/>
      <c r="D3" s="36"/>
      <c r="E3" s="36"/>
      <c r="F3" s="36"/>
      <c r="G3" s="36"/>
      <c r="H3" s="36"/>
      <c r="I3" s="36"/>
      <c r="J3" s="37"/>
    </row>
    <row r="4" spans="2:23" ht="25" customHeight="1" x14ac:dyDescent="0.2"/>
    <row r="5" spans="2:23" ht="25" customHeight="1" x14ac:dyDescent="0.2"/>
    <row r="6" spans="2:23" ht="25" customHeight="1" thickBot="1" x14ac:dyDescent="0.25"/>
    <row r="7" spans="2:23" ht="25" customHeight="1" thickBot="1" x14ac:dyDescent="0.25">
      <c r="C7" s="63" t="s">
        <v>22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5"/>
    </row>
    <row r="8" spans="2:23" ht="25" customHeight="1" x14ac:dyDescent="0.2">
      <c r="B8" s="1"/>
      <c r="C8" s="2" t="s">
        <v>0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3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2" t="s">
        <v>11</v>
      </c>
      <c r="O8" s="2" t="s">
        <v>12</v>
      </c>
      <c r="P8" s="2" t="s">
        <v>13</v>
      </c>
      <c r="Q8" s="2" t="s">
        <v>14</v>
      </c>
      <c r="R8" s="2" t="s">
        <v>15</v>
      </c>
      <c r="S8" s="2" t="s">
        <v>16</v>
      </c>
      <c r="T8" s="2" t="s">
        <v>17</v>
      </c>
      <c r="U8" s="2" t="s">
        <v>18</v>
      </c>
      <c r="V8" s="2" t="s">
        <v>19</v>
      </c>
      <c r="W8" s="2" t="s">
        <v>20</v>
      </c>
    </row>
    <row r="9" spans="2:23" ht="25" customHeight="1" x14ac:dyDescent="0.2">
      <c r="B9" s="14">
        <v>1865</v>
      </c>
      <c r="C9" s="4"/>
      <c r="D9" s="4"/>
      <c r="E9" s="4"/>
      <c r="F9" s="4"/>
      <c r="G9" s="4"/>
      <c r="H9" s="4"/>
      <c r="I9" s="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>
        <v>4</v>
      </c>
    </row>
    <row r="10" spans="2:23" ht="25" customHeight="1" x14ac:dyDescent="0.2">
      <c r="B10" s="15">
        <v>1871</v>
      </c>
      <c r="C10" s="6"/>
      <c r="D10" s="6"/>
      <c r="E10" s="6"/>
      <c r="F10" s="6"/>
      <c r="G10" s="6"/>
      <c r="H10" s="6"/>
      <c r="I10" s="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>
        <v>2</v>
      </c>
    </row>
    <row r="11" spans="2:23" ht="25" customHeight="1" x14ac:dyDescent="0.2">
      <c r="B11" s="14">
        <v>1877</v>
      </c>
      <c r="C11" s="4"/>
      <c r="D11" s="4"/>
      <c r="E11" s="4"/>
      <c r="F11" s="4"/>
      <c r="G11" s="4"/>
      <c r="H11" s="4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>
        <v>1</v>
      </c>
    </row>
    <row r="12" spans="2:23" ht="25" customHeight="1" x14ac:dyDescent="0.2">
      <c r="B12" s="15">
        <v>1879</v>
      </c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>
        <v>6</v>
      </c>
    </row>
    <row r="13" spans="2:23" ht="25" customHeight="1" x14ac:dyDescent="0.2">
      <c r="B13" s="14">
        <v>1880</v>
      </c>
      <c r="C13" s="4"/>
      <c r="D13" s="4"/>
      <c r="E13" s="4"/>
      <c r="F13" s="4"/>
      <c r="G13" s="4"/>
      <c r="H13" s="4"/>
      <c r="I13" s="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>
        <v>5</v>
      </c>
    </row>
    <row r="14" spans="2:23" ht="25" customHeight="1" x14ac:dyDescent="0.2">
      <c r="B14" s="15">
        <v>1881</v>
      </c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>
        <v>1</v>
      </c>
    </row>
    <row r="15" spans="2:23" ht="25" customHeight="1" x14ac:dyDescent="0.2">
      <c r="B15" s="14">
        <v>1882</v>
      </c>
      <c r="C15" s="4"/>
      <c r="D15" s="4"/>
      <c r="E15" s="4"/>
      <c r="F15" s="4"/>
      <c r="G15" s="4"/>
      <c r="H15" s="4"/>
      <c r="I15" s="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>
        <v>4</v>
      </c>
    </row>
    <row r="16" spans="2:23" ht="25" customHeight="1" x14ac:dyDescent="0.2">
      <c r="B16" s="15">
        <v>1883</v>
      </c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>
        <v>2</v>
      </c>
    </row>
    <row r="17" spans="2:23" ht="25" customHeight="1" x14ac:dyDescent="0.2">
      <c r="B17" s="14">
        <v>1884</v>
      </c>
      <c r="C17" s="4"/>
      <c r="D17" s="4"/>
      <c r="E17" s="4"/>
      <c r="F17" s="4"/>
      <c r="G17" s="4"/>
      <c r="H17" s="4"/>
      <c r="I17" s="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>
        <v>7</v>
      </c>
    </row>
    <row r="18" spans="2:23" ht="25" customHeight="1" x14ac:dyDescent="0.2">
      <c r="B18" s="15">
        <v>1886</v>
      </c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>
        <v>3</v>
      </c>
    </row>
    <row r="19" spans="2:23" ht="25" customHeight="1" x14ac:dyDescent="0.2">
      <c r="B19" s="14">
        <v>1887</v>
      </c>
      <c r="C19" s="4"/>
      <c r="D19" s="4"/>
      <c r="E19" s="4"/>
      <c r="F19" s="4"/>
      <c r="G19" s="4"/>
      <c r="H19" s="4"/>
      <c r="I19" s="5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>
        <v>2</v>
      </c>
    </row>
    <row r="20" spans="2:23" ht="25" customHeight="1" x14ac:dyDescent="0.2">
      <c r="B20" s="15">
        <v>1888</v>
      </c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>
        <v>1</v>
      </c>
    </row>
    <row r="21" spans="2:23" ht="25" customHeight="1" x14ac:dyDescent="0.2">
      <c r="B21" s="14">
        <v>1892</v>
      </c>
      <c r="C21" s="4"/>
      <c r="D21" s="4"/>
      <c r="E21" s="4"/>
      <c r="F21" s="4"/>
      <c r="G21" s="4"/>
      <c r="H21" s="4"/>
      <c r="I21" s="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>
        <v>1</v>
      </c>
    </row>
    <row r="22" spans="2:23" ht="25" customHeight="1" x14ac:dyDescent="0.2">
      <c r="B22" s="15">
        <v>1893</v>
      </c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>
        <v>2</v>
      </c>
    </row>
    <row r="23" spans="2:23" ht="25" customHeight="1" x14ac:dyDescent="0.2">
      <c r="B23" s="14">
        <v>1894</v>
      </c>
      <c r="C23" s="4"/>
      <c r="D23" s="4"/>
      <c r="E23" s="4"/>
      <c r="F23" s="4"/>
      <c r="G23" s="4"/>
      <c r="H23" s="4"/>
      <c r="I23" s="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>
        <v>2</v>
      </c>
    </row>
    <row r="24" spans="2:23" ht="25" customHeight="1" x14ac:dyDescent="0.2">
      <c r="B24" s="15">
        <v>1895</v>
      </c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>
        <v>4</v>
      </c>
    </row>
    <row r="25" spans="2:23" ht="25" customHeight="1" x14ac:dyDescent="0.2">
      <c r="B25" s="14">
        <v>1896</v>
      </c>
      <c r="C25" s="4"/>
      <c r="D25" s="4"/>
      <c r="E25" s="4"/>
      <c r="F25" s="4"/>
      <c r="G25" s="4"/>
      <c r="H25" s="4"/>
      <c r="I25" s="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>
        <v>2</v>
      </c>
    </row>
    <row r="26" spans="2:23" ht="25" customHeight="1" x14ac:dyDescent="0.2">
      <c r="B26" s="15">
        <v>1898</v>
      </c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>
        <v>1</v>
      </c>
    </row>
    <row r="27" spans="2:23" ht="25" customHeight="1" x14ac:dyDescent="0.2">
      <c r="B27" s="14">
        <v>1900</v>
      </c>
      <c r="C27" s="4"/>
      <c r="D27" s="4"/>
      <c r="E27" s="4"/>
      <c r="F27" s="4"/>
      <c r="G27" s="4"/>
      <c r="H27" s="4"/>
      <c r="I27" s="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>
        <v>7</v>
      </c>
    </row>
    <row r="28" spans="2:23" ht="25" customHeight="1" x14ac:dyDescent="0.2">
      <c r="B28" s="15">
        <v>1901</v>
      </c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>
        <v>1</v>
      </c>
    </row>
    <row r="29" spans="2:23" ht="25" customHeight="1" x14ac:dyDescent="0.2">
      <c r="B29" s="14">
        <v>1902</v>
      </c>
      <c r="C29" s="4"/>
      <c r="D29" s="4"/>
      <c r="E29" s="4"/>
      <c r="F29" s="4"/>
      <c r="G29" s="4"/>
      <c r="H29" s="4"/>
      <c r="I29" s="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>
        <v>2</v>
      </c>
    </row>
    <row r="30" spans="2:23" ht="25" customHeight="1" x14ac:dyDescent="0.2">
      <c r="B30" s="15">
        <v>1903</v>
      </c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>
        <v>3</v>
      </c>
    </row>
    <row r="31" spans="2:23" ht="25" customHeight="1" x14ac:dyDescent="0.2">
      <c r="B31" s="14">
        <v>1905</v>
      </c>
      <c r="C31" s="4"/>
      <c r="D31" s="4"/>
      <c r="E31" s="4"/>
      <c r="F31" s="4"/>
      <c r="G31" s="4"/>
      <c r="H31" s="4"/>
      <c r="I31" s="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>
        <v>3</v>
      </c>
    </row>
    <row r="32" spans="2:23" ht="25" customHeight="1" x14ac:dyDescent="0.2">
      <c r="B32" s="15">
        <v>1906</v>
      </c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>
        <v>5</v>
      </c>
    </row>
    <row r="33" spans="2:23" ht="25" customHeight="1" x14ac:dyDescent="0.2">
      <c r="B33" s="14">
        <v>1907</v>
      </c>
      <c r="C33" s="4"/>
      <c r="D33" s="4"/>
      <c r="E33" s="4"/>
      <c r="F33" s="4"/>
      <c r="G33" s="4"/>
      <c r="H33" s="4"/>
      <c r="I33" s="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>
        <v>2</v>
      </c>
    </row>
    <row r="34" spans="2:23" ht="25" customHeight="1" x14ac:dyDescent="0.2">
      <c r="B34" s="15">
        <v>1908</v>
      </c>
      <c r="C34" s="6"/>
      <c r="D34" s="6"/>
      <c r="E34" s="6"/>
      <c r="F34" s="6"/>
      <c r="G34" s="6"/>
      <c r="H34" s="6"/>
      <c r="I34" s="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>
        <v>14</v>
      </c>
    </row>
    <row r="35" spans="2:23" ht="25" customHeight="1" x14ac:dyDescent="0.2">
      <c r="B35" s="14">
        <v>1909</v>
      </c>
      <c r="C35" s="4"/>
      <c r="D35" s="4"/>
      <c r="E35" s="4"/>
      <c r="F35" s="4"/>
      <c r="G35" s="4"/>
      <c r="H35" s="4"/>
      <c r="I35" s="5">
        <v>1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>
        <v>8</v>
      </c>
    </row>
    <row r="36" spans="2:23" ht="25" customHeight="1" x14ac:dyDescent="0.2">
      <c r="B36" s="15">
        <v>1910</v>
      </c>
      <c r="C36" s="6"/>
      <c r="D36" s="6"/>
      <c r="E36" s="6"/>
      <c r="F36" s="6"/>
      <c r="G36" s="6"/>
      <c r="H36" s="6"/>
      <c r="I36" s="7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>
        <v>7</v>
      </c>
    </row>
    <row r="37" spans="2:23" ht="25" customHeight="1" x14ac:dyDescent="0.2">
      <c r="B37" s="14">
        <v>1911</v>
      </c>
      <c r="C37" s="4"/>
      <c r="D37" s="4"/>
      <c r="E37" s="4"/>
      <c r="F37" s="4"/>
      <c r="G37" s="4"/>
      <c r="H37" s="4"/>
      <c r="I37" s="5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>
        <v>2</v>
      </c>
    </row>
    <row r="38" spans="2:23" ht="25" customHeight="1" x14ac:dyDescent="0.2">
      <c r="B38" s="15">
        <v>1912</v>
      </c>
      <c r="C38" s="6"/>
      <c r="D38" s="6"/>
      <c r="E38" s="6"/>
      <c r="F38" s="6"/>
      <c r="G38" s="6"/>
      <c r="H38" s="6"/>
      <c r="I38" s="7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>
        <v>9</v>
      </c>
    </row>
    <row r="39" spans="2:23" ht="25" customHeight="1" x14ac:dyDescent="0.2">
      <c r="B39" s="14">
        <v>1913</v>
      </c>
      <c r="C39" s="4"/>
      <c r="D39" s="4"/>
      <c r="E39" s="4"/>
      <c r="F39" s="4"/>
      <c r="G39" s="4"/>
      <c r="H39" s="4"/>
      <c r="I39" s="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>
        <v>2</v>
      </c>
    </row>
    <row r="40" spans="2:23" ht="25" customHeight="1" x14ac:dyDescent="0.2">
      <c r="B40" s="15">
        <v>1914</v>
      </c>
      <c r="C40" s="6"/>
      <c r="D40" s="6"/>
      <c r="E40" s="6"/>
      <c r="F40" s="6"/>
      <c r="G40" s="6"/>
      <c r="H40" s="6"/>
      <c r="I40" s="7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>
        <v>8</v>
      </c>
    </row>
    <row r="41" spans="2:23" ht="25" customHeight="1" x14ac:dyDescent="0.2">
      <c r="B41" s="14">
        <v>1915</v>
      </c>
      <c r="C41" s="4"/>
      <c r="D41" s="4"/>
      <c r="E41" s="4"/>
      <c r="F41" s="4"/>
      <c r="G41" s="4"/>
      <c r="H41" s="4"/>
      <c r="I41" s="5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>
        <v>8</v>
      </c>
    </row>
    <row r="42" spans="2:23" ht="25" customHeight="1" x14ac:dyDescent="0.2">
      <c r="B42" s="15">
        <v>1916</v>
      </c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>
        <v>12</v>
      </c>
    </row>
    <row r="43" spans="2:23" ht="25" customHeight="1" x14ac:dyDescent="0.2">
      <c r="B43" s="14">
        <v>1917</v>
      </c>
      <c r="C43" s="4"/>
      <c r="D43" s="4"/>
      <c r="E43" s="4"/>
      <c r="F43" s="4"/>
      <c r="G43" s="4"/>
      <c r="H43" s="4"/>
      <c r="I43" s="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>
        <v>30</v>
      </c>
    </row>
    <row r="44" spans="2:23" ht="25" customHeight="1" x14ac:dyDescent="0.2">
      <c r="B44" s="15">
        <v>1918</v>
      </c>
      <c r="C44" s="6"/>
      <c r="D44" s="6"/>
      <c r="E44" s="6"/>
      <c r="F44" s="6"/>
      <c r="G44" s="6"/>
      <c r="H44" s="6"/>
      <c r="I44" s="7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>
        <v>11</v>
      </c>
    </row>
    <row r="45" spans="2:23" ht="25" customHeight="1" x14ac:dyDescent="0.2">
      <c r="B45" s="14">
        <v>1919</v>
      </c>
      <c r="C45" s="4"/>
      <c r="D45" s="4"/>
      <c r="E45" s="4"/>
      <c r="F45" s="4"/>
      <c r="G45" s="4"/>
      <c r="H45" s="4"/>
      <c r="I45" s="5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>
        <v>12</v>
      </c>
    </row>
    <row r="46" spans="2:23" ht="25" customHeight="1" x14ac:dyDescent="0.2">
      <c r="B46" s="15">
        <v>1920</v>
      </c>
      <c r="C46" s="6"/>
      <c r="D46" s="6"/>
      <c r="E46" s="6"/>
      <c r="F46" s="6"/>
      <c r="G46" s="6"/>
      <c r="H46" s="6"/>
      <c r="I46" s="7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>
        <v>23</v>
      </c>
    </row>
    <row r="47" spans="2:23" ht="25" customHeight="1" x14ac:dyDescent="0.2">
      <c r="B47" s="14">
        <v>1921</v>
      </c>
      <c r="C47" s="4"/>
      <c r="D47" s="4"/>
      <c r="E47" s="4"/>
      <c r="F47" s="4"/>
      <c r="G47" s="4"/>
      <c r="H47" s="4"/>
      <c r="I47" s="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>
        <v>57</v>
      </c>
    </row>
    <row r="48" spans="2:23" ht="25" customHeight="1" x14ac:dyDescent="0.2">
      <c r="B48" s="15">
        <v>1922</v>
      </c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>
        <v>43</v>
      </c>
    </row>
    <row r="49" spans="2:23" ht="25" customHeight="1" x14ac:dyDescent="0.2">
      <c r="B49" s="14">
        <v>1923</v>
      </c>
      <c r="C49" s="4"/>
      <c r="D49" s="4"/>
      <c r="E49" s="4"/>
      <c r="F49" s="4"/>
      <c r="G49" s="4"/>
      <c r="H49" s="4"/>
      <c r="I49" s="5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>
        <v>1</v>
      </c>
      <c r="W49" s="4">
        <v>39</v>
      </c>
    </row>
    <row r="50" spans="2:23" ht="25" customHeight="1" x14ac:dyDescent="0.2">
      <c r="B50" s="15">
        <v>1924</v>
      </c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>
        <v>22</v>
      </c>
    </row>
    <row r="51" spans="2:23" ht="25" customHeight="1" x14ac:dyDescent="0.2">
      <c r="B51" s="14">
        <v>1925</v>
      </c>
      <c r="C51" s="4"/>
      <c r="D51" s="4"/>
      <c r="E51" s="4"/>
      <c r="F51" s="4"/>
      <c r="G51" s="4"/>
      <c r="H51" s="4"/>
      <c r="I51" s="5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>
        <v>12</v>
      </c>
    </row>
    <row r="52" spans="2:23" ht="25" customHeight="1" x14ac:dyDescent="0.2">
      <c r="B52" s="15">
        <v>1926</v>
      </c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>
        <v>6</v>
      </c>
    </row>
    <row r="53" spans="2:23" ht="25" customHeight="1" x14ac:dyDescent="0.2">
      <c r="B53" s="14">
        <v>1927</v>
      </c>
      <c r="C53" s="4"/>
      <c r="D53" s="4"/>
      <c r="E53" s="4"/>
      <c r="F53" s="4"/>
      <c r="G53" s="4"/>
      <c r="H53" s="4"/>
      <c r="I53" s="5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>
        <v>5</v>
      </c>
    </row>
    <row r="54" spans="2:23" ht="25" customHeight="1" x14ac:dyDescent="0.2">
      <c r="B54" s="15">
        <v>1928</v>
      </c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>
        <v>9</v>
      </c>
    </row>
    <row r="55" spans="2:23" ht="25" customHeight="1" x14ac:dyDescent="0.2">
      <c r="B55" s="14">
        <v>1929</v>
      </c>
      <c r="C55" s="4"/>
      <c r="D55" s="4"/>
      <c r="E55" s="4"/>
      <c r="F55" s="4"/>
      <c r="G55" s="4"/>
      <c r="H55" s="4"/>
      <c r="I55" s="5"/>
      <c r="J55" s="4"/>
      <c r="K55" s="4"/>
      <c r="L55" s="4"/>
      <c r="M55" s="4"/>
      <c r="N55" s="4"/>
      <c r="O55" s="4"/>
      <c r="P55" s="4"/>
      <c r="Q55" s="4">
        <v>1</v>
      </c>
      <c r="R55" s="4"/>
      <c r="S55" s="4"/>
      <c r="T55" s="4"/>
      <c r="U55" s="4"/>
      <c r="V55" s="4"/>
      <c r="W55" s="4">
        <v>12</v>
      </c>
    </row>
    <row r="56" spans="2:23" ht="25" customHeight="1" x14ac:dyDescent="0.2">
      <c r="B56" s="15">
        <v>1930</v>
      </c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>
        <v>1</v>
      </c>
      <c r="R56" s="6"/>
      <c r="S56" s="6"/>
      <c r="T56" s="6"/>
      <c r="U56" s="6"/>
      <c r="V56" s="6"/>
      <c r="W56" s="6">
        <v>29</v>
      </c>
    </row>
    <row r="57" spans="2:23" ht="25" customHeight="1" x14ac:dyDescent="0.2">
      <c r="B57" s="14">
        <v>1931</v>
      </c>
      <c r="C57" s="4"/>
      <c r="D57" s="4"/>
      <c r="E57" s="4"/>
      <c r="F57" s="4"/>
      <c r="G57" s="4"/>
      <c r="H57" s="4"/>
      <c r="I57" s="5">
        <v>1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>
        <v>19</v>
      </c>
    </row>
    <row r="58" spans="2:23" ht="25" customHeight="1" x14ac:dyDescent="0.2">
      <c r="B58" s="15">
        <v>1932</v>
      </c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>
        <v>1</v>
      </c>
      <c r="R58" s="6"/>
      <c r="S58" s="6"/>
      <c r="T58" s="6"/>
      <c r="U58" s="6"/>
      <c r="V58" s="6"/>
      <c r="W58" s="6">
        <v>30</v>
      </c>
    </row>
    <row r="59" spans="2:23" ht="25" customHeight="1" x14ac:dyDescent="0.2">
      <c r="B59" s="14">
        <v>1933</v>
      </c>
      <c r="C59" s="4"/>
      <c r="D59" s="4"/>
      <c r="E59" s="4"/>
      <c r="F59" s="4"/>
      <c r="G59" s="4"/>
      <c r="H59" s="4"/>
      <c r="I59" s="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>
        <v>21</v>
      </c>
    </row>
    <row r="60" spans="2:23" ht="25" customHeight="1" x14ac:dyDescent="0.2">
      <c r="B60" s="15">
        <v>1934</v>
      </c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>
        <v>28</v>
      </c>
    </row>
    <row r="61" spans="2:23" ht="25" customHeight="1" x14ac:dyDescent="0.2">
      <c r="B61" s="14">
        <v>1935</v>
      </c>
      <c r="C61" s="4"/>
      <c r="D61" s="4"/>
      <c r="E61" s="4"/>
      <c r="F61" s="4"/>
      <c r="G61" s="4"/>
      <c r="H61" s="4"/>
      <c r="I61" s="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>
        <v>48</v>
      </c>
    </row>
    <row r="62" spans="2:23" ht="25" customHeight="1" x14ac:dyDescent="0.2">
      <c r="B62" s="15">
        <v>1936</v>
      </c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>
        <v>2</v>
      </c>
      <c r="R62" s="6"/>
      <c r="S62" s="6"/>
      <c r="T62" s="6"/>
      <c r="U62" s="6"/>
      <c r="V62" s="6"/>
      <c r="W62" s="6">
        <v>44</v>
      </c>
    </row>
    <row r="63" spans="2:23" ht="25" customHeight="1" x14ac:dyDescent="0.2">
      <c r="B63" s="14">
        <v>1937</v>
      </c>
      <c r="C63" s="4"/>
      <c r="D63" s="4"/>
      <c r="E63" s="4"/>
      <c r="F63" s="4"/>
      <c r="G63" s="4"/>
      <c r="H63" s="4"/>
      <c r="I63" s="5"/>
      <c r="J63" s="4"/>
      <c r="K63" s="4"/>
      <c r="L63" s="4"/>
      <c r="M63" s="4"/>
      <c r="N63" s="4"/>
      <c r="O63" s="4"/>
      <c r="P63" s="4"/>
      <c r="Q63" s="4">
        <v>1</v>
      </c>
      <c r="R63" s="4"/>
      <c r="S63" s="4"/>
      <c r="T63" s="4"/>
      <c r="U63" s="4"/>
      <c r="V63" s="4"/>
      <c r="W63" s="4">
        <v>38</v>
      </c>
    </row>
    <row r="64" spans="2:23" ht="25" customHeight="1" x14ac:dyDescent="0.2">
      <c r="B64" s="15">
        <v>1938</v>
      </c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>
        <v>14</v>
      </c>
    </row>
    <row r="65" spans="2:23" ht="25" customHeight="1" x14ac:dyDescent="0.2">
      <c r="B65" s="14">
        <v>1939</v>
      </c>
      <c r="C65" s="4"/>
      <c r="D65" s="4"/>
      <c r="E65" s="4"/>
      <c r="F65" s="4"/>
      <c r="G65" s="4"/>
      <c r="H65" s="4"/>
      <c r="I65" s="5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>
        <v>7</v>
      </c>
    </row>
    <row r="66" spans="2:23" ht="25" customHeight="1" x14ac:dyDescent="0.2">
      <c r="B66" s="15">
        <v>1940</v>
      </c>
      <c r="C66" s="6"/>
      <c r="D66" s="6"/>
      <c r="E66" s="6"/>
      <c r="F66" s="6"/>
      <c r="G66" s="6"/>
      <c r="H66" s="6"/>
      <c r="I66" s="7">
        <v>1</v>
      </c>
      <c r="J66" s="6"/>
      <c r="K66" s="6"/>
      <c r="L66" s="6"/>
      <c r="M66" s="6"/>
      <c r="N66" s="6"/>
      <c r="O66" s="6"/>
      <c r="P66" s="6"/>
      <c r="Q66" s="6">
        <v>2</v>
      </c>
      <c r="R66" s="6"/>
      <c r="S66" s="6"/>
      <c r="T66" s="6"/>
      <c r="U66" s="6"/>
      <c r="V66" s="6"/>
      <c r="W66" s="6">
        <v>32</v>
      </c>
    </row>
    <row r="67" spans="2:23" ht="25" customHeight="1" x14ac:dyDescent="0.2">
      <c r="B67" s="14">
        <v>1941</v>
      </c>
      <c r="C67" s="4"/>
      <c r="D67" s="4"/>
      <c r="E67" s="4"/>
      <c r="F67" s="4"/>
      <c r="G67" s="4"/>
      <c r="H67" s="4"/>
      <c r="I67" s="5"/>
      <c r="J67" s="4"/>
      <c r="K67" s="4"/>
      <c r="L67" s="4"/>
      <c r="M67" s="4">
        <v>2</v>
      </c>
      <c r="N67" s="4"/>
      <c r="O67" s="4"/>
      <c r="P67" s="4"/>
      <c r="Q67" s="4"/>
      <c r="R67" s="4"/>
      <c r="S67" s="4"/>
      <c r="T67" s="4"/>
      <c r="U67" s="4"/>
      <c r="V67" s="4"/>
      <c r="W67" s="4">
        <v>6</v>
      </c>
    </row>
    <row r="68" spans="2:23" ht="25" customHeight="1" x14ac:dyDescent="0.2">
      <c r="B68" s="15">
        <v>1942</v>
      </c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>
        <v>2</v>
      </c>
    </row>
    <row r="69" spans="2:23" ht="25" customHeight="1" x14ac:dyDescent="0.2">
      <c r="B69" s="14">
        <v>1943</v>
      </c>
      <c r="C69" s="4"/>
      <c r="D69" s="4"/>
      <c r="E69" s="4"/>
      <c r="F69" s="4"/>
      <c r="G69" s="4"/>
      <c r="H69" s="4"/>
      <c r="I69" s="5"/>
      <c r="J69" s="4"/>
      <c r="K69" s="4"/>
      <c r="L69" s="4"/>
      <c r="M69" s="4"/>
      <c r="N69" s="4"/>
      <c r="O69" s="4"/>
      <c r="P69" s="4"/>
      <c r="Q69" s="4">
        <v>1</v>
      </c>
      <c r="R69" s="4"/>
      <c r="S69" s="4"/>
      <c r="T69" s="4"/>
      <c r="U69" s="4"/>
      <c r="V69" s="4"/>
      <c r="W69" s="4">
        <v>12</v>
      </c>
    </row>
    <row r="70" spans="2:23" ht="25" customHeight="1" x14ac:dyDescent="0.2">
      <c r="B70" s="15">
        <v>1944</v>
      </c>
      <c r="C70" s="6"/>
      <c r="D70" s="6"/>
      <c r="E70" s="6"/>
      <c r="F70" s="6"/>
      <c r="G70" s="6"/>
      <c r="H70" s="6"/>
      <c r="I70" s="7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>
        <v>1</v>
      </c>
    </row>
    <row r="71" spans="2:23" ht="25" customHeight="1" x14ac:dyDescent="0.2">
      <c r="B71" s="14">
        <v>1945</v>
      </c>
      <c r="C71" s="4"/>
      <c r="D71" s="4"/>
      <c r="E71" s="4"/>
      <c r="F71" s="4"/>
      <c r="G71" s="4"/>
      <c r="H71" s="4"/>
      <c r="I71" s="5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>
        <v>10</v>
      </c>
    </row>
    <row r="72" spans="2:23" ht="25" customHeight="1" x14ac:dyDescent="0.2">
      <c r="B72" s="15">
        <v>1946</v>
      </c>
      <c r="C72" s="6"/>
      <c r="D72" s="6"/>
      <c r="E72" s="6"/>
      <c r="F72" s="6"/>
      <c r="G72" s="6"/>
      <c r="H72" s="6"/>
      <c r="I72" s="7">
        <v>1</v>
      </c>
      <c r="J72" s="6"/>
      <c r="K72" s="6"/>
      <c r="L72" s="6"/>
      <c r="M72" s="6"/>
      <c r="N72" s="6"/>
      <c r="O72" s="6"/>
      <c r="P72" s="6"/>
      <c r="Q72" s="6">
        <v>1</v>
      </c>
      <c r="R72" s="6"/>
      <c r="S72" s="6"/>
      <c r="T72" s="6"/>
      <c r="U72" s="6"/>
      <c r="V72" s="6"/>
      <c r="W72" s="6">
        <v>20</v>
      </c>
    </row>
    <row r="73" spans="2:23" ht="25" customHeight="1" x14ac:dyDescent="0.2">
      <c r="B73" s="14">
        <v>1947</v>
      </c>
      <c r="C73" s="4"/>
      <c r="D73" s="4"/>
      <c r="E73" s="4"/>
      <c r="F73" s="4"/>
      <c r="G73" s="4"/>
      <c r="H73" s="4"/>
      <c r="I73" s="5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>
        <v>23</v>
      </c>
    </row>
    <row r="74" spans="2:23" ht="25" customHeight="1" x14ac:dyDescent="0.2">
      <c r="B74" s="15">
        <v>1948</v>
      </c>
      <c r="C74" s="6"/>
      <c r="D74" s="6"/>
      <c r="E74" s="6">
        <v>2</v>
      </c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6">
        <v>1</v>
      </c>
      <c r="R74" s="6"/>
      <c r="S74" s="6"/>
      <c r="T74" s="6"/>
      <c r="U74" s="6"/>
      <c r="V74" s="6">
        <v>4</v>
      </c>
      <c r="W74" s="6">
        <v>44</v>
      </c>
    </row>
    <row r="75" spans="2:23" ht="25" customHeight="1" x14ac:dyDescent="0.2">
      <c r="B75" s="14">
        <v>1949</v>
      </c>
      <c r="C75" s="4"/>
      <c r="D75" s="4"/>
      <c r="E75" s="4"/>
      <c r="F75" s="4"/>
      <c r="G75" s="4"/>
      <c r="H75" s="4"/>
      <c r="I75" s="5"/>
      <c r="J75" s="4"/>
      <c r="K75" s="4"/>
      <c r="L75" s="4"/>
      <c r="M75" s="4"/>
      <c r="N75" s="4"/>
      <c r="O75" s="4"/>
      <c r="P75" s="4"/>
      <c r="Q75" s="4">
        <v>2</v>
      </c>
      <c r="R75" s="4"/>
      <c r="S75" s="4"/>
      <c r="T75" s="4"/>
      <c r="U75" s="4"/>
      <c r="V75" s="4"/>
      <c r="W75" s="4">
        <v>80</v>
      </c>
    </row>
    <row r="76" spans="2:23" ht="25" customHeight="1" x14ac:dyDescent="0.2">
      <c r="B76" s="15">
        <v>1950</v>
      </c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>
        <v>2</v>
      </c>
      <c r="Q76" s="6">
        <v>1</v>
      </c>
      <c r="R76" s="6"/>
      <c r="S76" s="6"/>
      <c r="T76" s="6"/>
      <c r="U76" s="6"/>
      <c r="V76" s="6">
        <v>3</v>
      </c>
      <c r="W76" s="6">
        <v>103</v>
      </c>
    </row>
    <row r="77" spans="2:23" ht="25" customHeight="1" x14ac:dyDescent="0.2">
      <c r="B77" s="14">
        <v>1951</v>
      </c>
      <c r="C77" s="4"/>
      <c r="D77" s="4"/>
      <c r="E77" s="4"/>
      <c r="F77" s="4"/>
      <c r="G77" s="4"/>
      <c r="H77" s="4"/>
      <c r="I77" s="5"/>
      <c r="J77" s="4"/>
      <c r="K77" s="4"/>
      <c r="L77" s="4"/>
      <c r="M77" s="4"/>
      <c r="N77" s="4"/>
      <c r="O77" s="4"/>
      <c r="P77" s="4"/>
      <c r="Q77" s="4">
        <v>1</v>
      </c>
      <c r="R77" s="4"/>
      <c r="S77" s="4"/>
      <c r="T77" s="4"/>
      <c r="U77" s="4"/>
      <c r="V77" s="4">
        <v>12</v>
      </c>
      <c r="W77" s="4">
        <v>227</v>
      </c>
    </row>
    <row r="78" spans="2:23" ht="25" customHeight="1" x14ac:dyDescent="0.2">
      <c r="B78" s="15">
        <v>1952</v>
      </c>
      <c r="C78" s="6"/>
      <c r="D78" s="6"/>
      <c r="E78" s="6"/>
      <c r="F78" s="6"/>
      <c r="G78" s="6"/>
      <c r="H78" s="6"/>
      <c r="I78" s="7">
        <v>1</v>
      </c>
      <c r="J78" s="6"/>
      <c r="K78" s="6"/>
      <c r="L78" s="6"/>
      <c r="M78" s="6"/>
      <c r="N78" s="6"/>
      <c r="O78" s="6"/>
      <c r="P78" s="6"/>
      <c r="Q78" s="6">
        <v>3</v>
      </c>
      <c r="R78" s="6"/>
      <c r="S78" s="6"/>
      <c r="T78" s="6"/>
      <c r="U78" s="6"/>
      <c r="V78" s="6"/>
      <c r="W78" s="6">
        <v>116</v>
      </c>
    </row>
    <row r="79" spans="2:23" ht="25" customHeight="1" x14ac:dyDescent="0.2">
      <c r="B79" s="14">
        <v>1953</v>
      </c>
      <c r="C79" s="4"/>
      <c r="D79" s="4"/>
      <c r="E79" s="4"/>
      <c r="F79" s="4"/>
      <c r="G79" s="4"/>
      <c r="H79" s="4"/>
      <c r="I79" s="5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>
        <v>1</v>
      </c>
      <c r="W79" s="4">
        <v>92</v>
      </c>
    </row>
    <row r="80" spans="2:23" ht="25" customHeight="1" x14ac:dyDescent="0.2">
      <c r="B80" s="15">
        <v>1954</v>
      </c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>
        <v>82</v>
      </c>
    </row>
    <row r="81" spans="2:23" ht="25" customHeight="1" x14ac:dyDescent="0.2">
      <c r="B81" s="14">
        <v>1955</v>
      </c>
      <c r="C81" s="4"/>
      <c r="D81" s="4"/>
      <c r="E81" s="4"/>
      <c r="F81" s="4"/>
      <c r="G81" s="4"/>
      <c r="H81" s="4"/>
      <c r="I81" s="5">
        <v>1</v>
      </c>
      <c r="J81" s="4"/>
      <c r="K81" s="4"/>
      <c r="L81" s="4"/>
      <c r="M81" s="4">
        <v>2</v>
      </c>
      <c r="N81" s="4"/>
      <c r="O81" s="4"/>
      <c r="P81" s="4"/>
      <c r="Q81" s="4">
        <v>1</v>
      </c>
      <c r="R81" s="4"/>
      <c r="S81" s="4">
        <v>1</v>
      </c>
      <c r="T81" s="4">
        <v>4</v>
      </c>
      <c r="U81" s="4"/>
      <c r="V81" s="4"/>
      <c r="W81" s="4">
        <v>162</v>
      </c>
    </row>
    <row r="82" spans="2:23" ht="25" customHeight="1" x14ac:dyDescent="0.2">
      <c r="B82" s="15">
        <v>1956</v>
      </c>
      <c r="C82" s="6"/>
      <c r="D82" s="6"/>
      <c r="E82" s="6"/>
      <c r="F82" s="6"/>
      <c r="G82" s="6"/>
      <c r="H82" s="6"/>
      <c r="I82" s="7"/>
      <c r="J82" s="6"/>
      <c r="K82" s="6"/>
      <c r="L82" s="6"/>
      <c r="M82" s="6">
        <v>1</v>
      </c>
      <c r="N82" s="6"/>
      <c r="O82" s="6"/>
      <c r="P82" s="6"/>
      <c r="Q82" s="6"/>
      <c r="R82" s="6"/>
      <c r="S82" s="6"/>
      <c r="T82" s="6"/>
      <c r="U82" s="6"/>
      <c r="V82" s="6"/>
      <c r="W82" s="6">
        <v>57</v>
      </c>
    </row>
    <row r="83" spans="2:23" ht="25" customHeight="1" x14ac:dyDescent="0.2">
      <c r="B83" s="14">
        <v>1957</v>
      </c>
      <c r="C83" s="4"/>
      <c r="D83" s="4"/>
      <c r="E83" s="4"/>
      <c r="F83" s="4"/>
      <c r="G83" s="4"/>
      <c r="H83" s="4"/>
      <c r="I83" s="5"/>
      <c r="J83" s="4"/>
      <c r="K83" s="4"/>
      <c r="L83" s="4"/>
      <c r="M83" s="4">
        <v>2</v>
      </c>
      <c r="N83" s="4">
        <v>3</v>
      </c>
      <c r="O83" s="4"/>
      <c r="P83" s="4">
        <v>10</v>
      </c>
      <c r="Q83" s="4"/>
      <c r="R83" s="4"/>
      <c r="S83" s="4"/>
      <c r="T83" s="4"/>
      <c r="U83" s="4"/>
      <c r="V83" s="4">
        <v>3</v>
      </c>
      <c r="W83" s="4">
        <v>46</v>
      </c>
    </row>
    <row r="84" spans="2:23" ht="25" customHeight="1" x14ac:dyDescent="0.2">
      <c r="B84" s="15">
        <v>1958</v>
      </c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6"/>
      <c r="S84" s="6"/>
      <c r="T84" s="6">
        <v>2</v>
      </c>
      <c r="U84" s="6"/>
      <c r="V84" s="6">
        <v>2</v>
      </c>
      <c r="W84" s="6">
        <v>225</v>
      </c>
    </row>
    <row r="85" spans="2:23" ht="25" customHeight="1" x14ac:dyDescent="0.2">
      <c r="B85" s="14">
        <v>1959</v>
      </c>
      <c r="C85" s="4"/>
      <c r="D85" s="4"/>
      <c r="E85" s="4"/>
      <c r="F85" s="4"/>
      <c r="G85" s="4"/>
      <c r="H85" s="4"/>
      <c r="I85" s="5"/>
      <c r="J85" s="4"/>
      <c r="K85" s="4"/>
      <c r="L85" s="4"/>
      <c r="M85" s="4"/>
      <c r="N85" s="4"/>
      <c r="O85" s="4"/>
      <c r="P85" s="4"/>
      <c r="Q85" s="4">
        <v>3</v>
      </c>
      <c r="R85" s="4"/>
      <c r="S85" s="4"/>
      <c r="T85" s="4">
        <v>3</v>
      </c>
      <c r="U85" s="4"/>
      <c r="V85" s="4">
        <v>3</v>
      </c>
      <c r="W85" s="4">
        <v>237</v>
      </c>
    </row>
    <row r="86" spans="2:23" ht="25" customHeight="1" x14ac:dyDescent="0.2">
      <c r="B86" s="15">
        <v>1960</v>
      </c>
      <c r="C86" s="6"/>
      <c r="D86" s="6"/>
      <c r="E86" s="6"/>
      <c r="F86" s="6"/>
      <c r="G86" s="6"/>
      <c r="H86" s="6"/>
      <c r="I86" s="7"/>
      <c r="J86" s="6"/>
      <c r="K86" s="6"/>
      <c r="L86" s="6"/>
      <c r="M86" s="6">
        <v>1</v>
      </c>
      <c r="N86" s="6"/>
      <c r="O86" s="6"/>
      <c r="P86" s="6">
        <v>6</v>
      </c>
      <c r="Q86" s="6">
        <v>1</v>
      </c>
      <c r="R86" s="6"/>
      <c r="S86" s="6"/>
      <c r="T86" s="6">
        <v>7</v>
      </c>
      <c r="U86" s="6"/>
      <c r="V86" s="6"/>
      <c r="W86" s="6">
        <v>68</v>
      </c>
    </row>
    <row r="87" spans="2:23" ht="25" customHeight="1" x14ac:dyDescent="0.2">
      <c r="B87" s="14">
        <v>1961</v>
      </c>
      <c r="C87" s="4"/>
      <c r="D87" s="4"/>
      <c r="E87" s="4"/>
      <c r="F87" s="4"/>
      <c r="G87" s="4"/>
      <c r="H87" s="4"/>
      <c r="I87" s="5"/>
      <c r="J87" s="4"/>
      <c r="K87" s="4"/>
      <c r="L87" s="4"/>
      <c r="M87" s="4"/>
      <c r="N87" s="4"/>
      <c r="O87" s="4"/>
      <c r="P87" s="4"/>
      <c r="Q87" s="4">
        <v>2</v>
      </c>
      <c r="R87" s="4"/>
      <c r="S87" s="4"/>
      <c r="T87" s="4"/>
      <c r="U87" s="4"/>
      <c r="V87" s="4"/>
      <c r="W87" s="4">
        <v>43</v>
      </c>
    </row>
    <row r="88" spans="2:23" ht="25" customHeight="1" x14ac:dyDescent="0.2">
      <c r="B88" s="15">
        <v>1962</v>
      </c>
      <c r="C88" s="6"/>
      <c r="D88" s="6"/>
      <c r="E88" s="6"/>
      <c r="F88" s="6"/>
      <c r="G88" s="6"/>
      <c r="H88" s="6"/>
      <c r="I88" s="7"/>
      <c r="J88" s="6"/>
      <c r="K88" s="6"/>
      <c r="L88" s="6"/>
      <c r="M88" s="6">
        <v>4</v>
      </c>
      <c r="N88" s="6"/>
      <c r="O88" s="6"/>
      <c r="P88" s="6">
        <v>11</v>
      </c>
      <c r="Q88" s="6"/>
      <c r="R88" s="6"/>
      <c r="S88" s="6"/>
      <c r="T88" s="6"/>
      <c r="U88" s="6"/>
      <c r="V88" s="6"/>
      <c r="W88" s="6">
        <v>126</v>
      </c>
    </row>
    <row r="89" spans="2:23" ht="25" customHeight="1" x14ac:dyDescent="0.2">
      <c r="B89" s="14">
        <v>1963</v>
      </c>
      <c r="C89" s="4"/>
      <c r="D89" s="4"/>
      <c r="E89" s="4"/>
      <c r="F89" s="4"/>
      <c r="G89" s="4"/>
      <c r="H89" s="4"/>
      <c r="I89" s="5"/>
      <c r="J89" s="4"/>
      <c r="K89" s="4"/>
      <c r="L89" s="4"/>
      <c r="M89" s="4"/>
      <c r="N89" s="4"/>
      <c r="O89" s="4"/>
      <c r="P89" s="4"/>
      <c r="Q89" s="4">
        <v>1</v>
      </c>
      <c r="R89" s="4"/>
      <c r="S89" s="4"/>
      <c r="T89" s="4">
        <v>17</v>
      </c>
      <c r="U89" s="4"/>
      <c r="V89" s="4">
        <v>1</v>
      </c>
      <c r="W89" s="4">
        <v>61</v>
      </c>
    </row>
    <row r="90" spans="2:23" ht="25" customHeight="1" x14ac:dyDescent="0.2">
      <c r="B90" s="15">
        <v>1964</v>
      </c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  <c r="S90" s="6"/>
      <c r="T90" s="6">
        <v>8</v>
      </c>
      <c r="U90" s="6"/>
      <c r="V90" s="6">
        <v>8</v>
      </c>
      <c r="W90" s="6">
        <v>85</v>
      </c>
    </row>
    <row r="91" spans="2:23" ht="25" customHeight="1" x14ac:dyDescent="0.2">
      <c r="B91" s="14">
        <v>1965</v>
      </c>
      <c r="C91" s="4"/>
      <c r="D91" s="4"/>
      <c r="E91" s="4"/>
      <c r="F91" s="4"/>
      <c r="G91" s="4"/>
      <c r="H91" s="4"/>
      <c r="I91" s="5">
        <v>2</v>
      </c>
      <c r="J91" s="4">
        <v>1</v>
      </c>
      <c r="K91" s="4"/>
      <c r="L91" s="4"/>
      <c r="M91" s="4">
        <v>1</v>
      </c>
      <c r="N91" s="4"/>
      <c r="O91" s="4"/>
      <c r="P91" s="4"/>
      <c r="Q91" s="4">
        <v>1</v>
      </c>
      <c r="R91" s="4"/>
      <c r="S91" s="4">
        <v>3</v>
      </c>
      <c r="T91" s="4">
        <v>41</v>
      </c>
      <c r="U91" s="4"/>
      <c r="V91" s="4">
        <v>3</v>
      </c>
      <c r="W91" s="4">
        <v>138</v>
      </c>
    </row>
    <row r="92" spans="2:23" ht="25" customHeight="1" x14ac:dyDescent="0.2">
      <c r="B92" s="15">
        <v>1966</v>
      </c>
      <c r="C92" s="6"/>
      <c r="D92" s="6"/>
      <c r="E92" s="6"/>
      <c r="F92" s="6"/>
      <c r="G92" s="6"/>
      <c r="H92" s="6"/>
      <c r="I92" s="7"/>
      <c r="J92" s="6"/>
      <c r="K92" s="6"/>
      <c r="L92" s="6"/>
      <c r="M92" s="6">
        <v>3</v>
      </c>
      <c r="N92" s="6"/>
      <c r="O92" s="6"/>
      <c r="P92" s="6">
        <v>4</v>
      </c>
      <c r="Q92" s="6"/>
      <c r="R92" s="6"/>
      <c r="S92" s="6">
        <v>2</v>
      </c>
      <c r="T92" s="6"/>
      <c r="U92" s="6"/>
      <c r="V92" s="6">
        <v>16</v>
      </c>
      <c r="W92" s="6">
        <v>161</v>
      </c>
    </row>
    <row r="93" spans="2:23" ht="25" customHeight="1" x14ac:dyDescent="0.2">
      <c r="B93" s="14">
        <v>1967</v>
      </c>
      <c r="C93" s="4"/>
      <c r="D93" s="4"/>
      <c r="E93" s="4">
        <v>1</v>
      </c>
      <c r="F93" s="4"/>
      <c r="G93" s="4"/>
      <c r="H93" s="4"/>
      <c r="I93" s="5"/>
      <c r="J93" s="4"/>
      <c r="K93" s="4"/>
      <c r="L93" s="4"/>
      <c r="M93" s="4">
        <v>4</v>
      </c>
      <c r="N93" s="4"/>
      <c r="O93" s="4"/>
      <c r="P93" s="4">
        <v>1</v>
      </c>
      <c r="Q93" s="4">
        <v>1</v>
      </c>
      <c r="R93" s="4"/>
      <c r="S93" s="4"/>
      <c r="T93" s="4">
        <v>11</v>
      </c>
      <c r="U93" s="4"/>
      <c r="V93" s="4">
        <v>17</v>
      </c>
      <c r="W93" s="4">
        <v>62</v>
      </c>
    </row>
    <row r="94" spans="2:23" ht="25" customHeight="1" x14ac:dyDescent="0.2">
      <c r="B94" s="15">
        <v>1968</v>
      </c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>
        <v>3</v>
      </c>
      <c r="R94" s="6"/>
      <c r="S94" s="6"/>
      <c r="T94" s="6">
        <v>37</v>
      </c>
      <c r="U94" s="6"/>
      <c r="V94" s="6">
        <v>4</v>
      </c>
      <c r="W94" s="6">
        <v>159</v>
      </c>
    </row>
    <row r="95" spans="2:23" ht="25" customHeight="1" x14ac:dyDescent="0.2">
      <c r="B95" s="14">
        <v>1969</v>
      </c>
      <c r="C95" s="4"/>
      <c r="D95" s="4"/>
      <c r="E95" s="4"/>
      <c r="F95" s="4"/>
      <c r="G95" s="4"/>
      <c r="H95" s="4"/>
      <c r="I95" s="5"/>
      <c r="J95" s="4"/>
      <c r="K95" s="4"/>
      <c r="L95" s="4"/>
      <c r="M95" s="4"/>
      <c r="N95" s="4"/>
      <c r="O95" s="4"/>
      <c r="P95" s="4"/>
      <c r="Q95" s="4">
        <v>1</v>
      </c>
      <c r="R95" s="4"/>
      <c r="S95" s="4">
        <v>3</v>
      </c>
      <c r="T95" s="4">
        <v>2</v>
      </c>
      <c r="U95" s="4"/>
      <c r="V95" s="4">
        <v>3</v>
      </c>
      <c r="W95" s="4">
        <v>10</v>
      </c>
    </row>
    <row r="96" spans="2:23" ht="25" customHeight="1" x14ac:dyDescent="0.2">
      <c r="B96" s="15">
        <v>1970</v>
      </c>
      <c r="C96" s="6"/>
      <c r="D96" s="6"/>
      <c r="E96" s="6"/>
      <c r="F96" s="6"/>
      <c r="G96" s="6"/>
      <c r="H96" s="6"/>
      <c r="I96" s="7"/>
      <c r="J96" s="6"/>
      <c r="K96" s="6"/>
      <c r="L96" s="6"/>
      <c r="M96" s="6"/>
      <c r="N96" s="6">
        <v>2</v>
      </c>
      <c r="O96" s="6"/>
      <c r="P96" s="6"/>
      <c r="Q96" s="6">
        <v>1</v>
      </c>
      <c r="R96" s="6"/>
      <c r="S96" s="6">
        <v>4</v>
      </c>
      <c r="T96" s="6">
        <v>58</v>
      </c>
      <c r="U96" s="6"/>
      <c r="V96" s="6">
        <v>26</v>
      </c>
      <c r="W96" s="6">
        <v>46</v>
      </c>
    </row>
    <row r="97" spans="2:23" ht="25" customHeight="1" x14ac:dyDescent="0.2">
      <c r="B97" s="14">
        <v>1971</v>
      </c>
      <c r="C97" s="4"/>
      <c r="D97" s="4"/>
      <c r="E97" s="4"/>
      <c r="F97" s="4"/>
      <c r="G97" s="4"/>
      <c r="H97" s="4"/>
      <c r="I97" s="5"/>
      <c r="J97" s="4"/>
      <c r="K97" s="4"/>
      <c r="L97" s="4"/>
      <c r="M97" s="4"/>
      <c r="N97" s="4"/>
      <c r="O97" s="4"/>
      <c r="P97" s="4"/>
      <c r="Q97" s="4">
        <v>1</v>
      </c>
      <c r="R97" s="4"/>
      <c r="S97" s="4">
        <v>7</v>
      </c>
      <c r="T97" s="4">
        <v>60</v>
      </c>
      <c r="U97" s="4"/>
      <c r="V97" s="4">
        <v>13</v>
      </c>
      <c r="W97" s="4"/>
    </row>
    <row r="98" spans="2:23" ht="25" customHeight="1" x14ac:dyDescent="0.2">
      <c r="B98" s="15">
        <v>1972</v>
      </c>
      <c r="C98" s="6"/>
      <c r="D98" s="6"/>
      <c r="E98" s="6"/>
      <c r="F98" s="6"/>
      <c r="G98" s="6"/>
      <c r="H98" s="6"/>
      <c r="I98" s="7"/>
      <c r="J98" s="6"/>
      <c r="K98" s="6"/>
      <c r="L98" s="6"/>
      <c r="M98" s="6"/>
      <c r="N98" s="6"/>
      <c r="O98" s="6"/>
      <c r="P98" s="6"/>
      <c r="Q98" s="6"/>
      <c r="R98" s="6"/>
      <c r="S98" s="6">
        <v>3</v>
      </c>
      <c r="T98" s="6">
        <v>15</v>
      </c>
      <c r="U98" s="6"/>
      <c r="V98" s="6">
        <v>24</v>
      </c>
      <c r="W98" s="6"/>
    </row>
    <row r="99" spans="2:23" ht="25" customHeight="1" x14ac:dyDescent="0.2">
      <c r="B99" s="14">
        <v>1973</v>
      </c>
      <c r="C99" s="4"/>
      <c r="D99" s="4"/>
      <c r="E99" s="4"/>
      <c r="F99" s="4"/>
      <c r="G99" s="4"/>
      <c r="H99" s="4"/>
      <c r="I99" s="5"/>
      <c r="J99" s="4">
        <v>1</v>
      </c>
      <c r="K99" s="4"/>
      <c r="L99" s="4"/>
      <c r="M99" s="4"/>
      <c r="N99" s="4">
        <v>1</v>
      </c>
      <c r="O99" s="4"/>
      <c r="P99" s="4"/>
      <c r="Q99" s="4"/>
      <c r="R99" s="4"/>
      <c r="S99" s="4">
        <v>41</v>
      </c>
      <c r="T99" s="4">
        <v>20</v>
      </c>
      <c r="U99" s="4"/>
      <c r="V99" s="4">
        <v>11</v>
      </c>
      <c r="W99" s="4">
        <v>14</v>
      </c>
    </row>
    <row r="100" spans="2:23" ht="25" customHeight="1" x14ac:dyDescent="0.2">
      <c r="B100" s="15">
        <v>1974</v>
      </c>
      <c r="C100" s="6"/>
      <c r="D100" s="6"/>
      <c r="E100" s="6"/>
      <c r="F100" s="6"/>
      <c r="G100" s="6"/>
      <c r="H100" s="6"/>
      <c r="I100" s="7"/>
      <c r="J100" s="6"/>
      <c r="K100" s="6"/>
      <c r="L100" s="6"/>
      <c r="M100" s="6"/>
      <c r="N100" s="6"/>
      <c r="O100" s="6"/>
      <c r="P100" s="6"/>
      <c r="Q100" s="6"/>
      <c r="R100" s="6"/>
      <c r="S100" s="6">
        <v>7</v>
      </c>
      <c r="T100" s="6"/>
      <c r="U100" s="6"/>
      <c r="V100" s="6">
        <v>12</v>
      </c>
      <c r="W100" s="6">
        <v>2</v>
      </c>
    </row>
    <row r="101" spans="2:23" ht="25" customHeight="1" x14ac:dyDescent="0.2">
      <c r="B101" s="14">
        <v>1975</v>
      </c>
      <c r="C101" s="4"/>
      <c r="D101" s="4"/>
      <c r="E101" s="4"/>
      <c r="F101" s="4"/>
      <c r="G101" s="4"/>
      <c r="H101" s="4"/>
      <c r="I101" s="5"/>
      <c r="J101" s="4">
        <v>1</v>
      </c>
      <c r="K101" s="4"/>
      <c r="L101" s="4"/>
      <c r="M101" s="4"/>
      <c r="N101" s="4"/>
      <c r="O101" s="4"/>
      <c r="P101" s="4"/>
      <c r="Q101" s="4"/>
      <c r="R101" s="4"/>
      <c r="S101" s="4">
        <v>11</v>
      </c>
      <c r="T101" s="4"/>
      <c r="U101" s="4"/>
      <c r="V101" s="4">
        <v>30</v>
      </c>
      <c r="W101" s="4"/>
    </row>
    <row r="102" spans="2:23" ht="25" customHeight="1" x14ac:dyDescent="0.2">
      <c r="B102" s="15">
        <v>1976</v>
      </c>
      <c r="C102" s="6"/>
      <c r="D102" s="6"/>
      <c r="E102" s="6"/>
      <c r="F102" s="6">
        <v>1</v>
      </c>
      <c r="G102" s="6"/>
      <c r="H102" s="6"/>
      <c r="I102" s="7"/>
      <c r="J102" s="6"/>
      <c r="K102" s="6"/>
      <c r="L102" s="6"/>
      <c r="M102" s="6"/>
      <c r="N102" s="6"/>
      <c r="O102" s="6"/>
      <c r="P102" s="6"/>
      <c r="Q102" s="6"/>
      <c r="R102" s="6"/>
      <c r="S102" s="6">
        <v>1</v>
      </c>
      <c r="T102" s="6"/>
      <c r="U102" s="6"/>
      <c r="V102" s="6">
        <v>9</v>
      </c>
      <c r="W102" s="6"/>
    </row>
    <row r="103" spans="2:23" ht="25" customHeight="1" x14ac:dyDescent="0.2">
      <c r="B103" s="14">
        <v>1977</v>
      </c>
      <c r="C103" s="4"/>
      <c r="D103" s="4"/>
      <c r="E103" s="4"/>
      <c r="F103" s="4"/>
      <c r="G103" s="4"/>
      <c r="H103" s="4"/>
      <c r="I103" s="5"/>
      <c r="J103" s="4"/>
      <c r="K103" s="4"/>
      <c r="L103" s="4"/>
      <c r="M103" s="4"/>
      <c r="N103" s="4"/>
      <c r="O103" s="4"/>
      <c r="P103" s="4"/>
      <c r="Q103" s="4"/>
      <c r="R103" s="4"/>
      <c r="S103" s="4">
        <v>3</v>
      </c>
      <c r="T103" s="4"/>
      <c r="U103" s="4"/>
      <c r="V103" s="4">
        <v>3</v>
      </c>
      <c r="W103" s="4"/>
    </row>
    <row r="104" spans="2:23" ht="25" customHeight="1" x14ac:dyDescent="0.2">
      <c r="B104" s="15">
        <v>1978</v>
      </c>
      <c r="C104" s="6"/>
      <c r="D104" s="6"/>
      <c r="E104" s="6"/>
      <c r="F104" s="6"/>
      <c r="G104" s="6"/>
      <c r="H104" s="6"/>
      <c r="I104" s="7"/>
      <c r="J104" s="6"/>
      <c r="K104" s="6"/>
      <c r="L104" s="6"/>
      <c r="M104" s="6">
        <v>1</v>
      </c>
      <c r="N104" s="6"/>
      <c r="O104" s="6"/>
      <c r="P104" s="6"/>
      <c r="Q104" s="6">
        <v>1</v>
      </c>
      <c r="R104" s="6"/>
      <c r="S104" s="6">
        <v>2</v>
      </c>
      <c r="T104" s="6">
        <v>2</v>
      </c>
      <c r="U104" s="6"/>
      <c r="V104" s="6">
        <v>13</v>
      </c>
      <c r="W104" s="6">
        <v>2</v>
      </c>
    </row>
    <row r="105" spans="2:23" ht="25" customHeight="1" x14ac:dyDescent="0.2">
      <c r="B105" s="14">
        <v>1979</v>
      </c>
      <c r="C105" s="4"/>
      <c r="D105" s="4"/>
      <c r="E105" s="4"/>
      <c r="F105" s="4"/>
      <c r="G105" s="4"/>
      <c r="H105" s="4"/>
      <c r="I105" s="5"/>
      <c r="J105" s="4"/>
      <c r="K105" s="4"/>
      <c r="L105" s="4"/>
      <c r="M105" s="4"/>
      <c r="N105" s="4"/>
      <c r="O105" s="4"/>
      <c r="P105" s="4"/>
      <c r="Q105" s="4">
        <v>8</v>
      </c>
      <c r="R105" s="4"/>
      <c r="S105" s="4">
        <v>4</v>
      </c>
      <c r="T105" s="4"/>
      <c r="U105" s="4"/>
      <c r="V105" s="4">
        <v>7</v>
      </c>
      <c r="W105" s="4">
        <v>16</v>
      </c>
    </row>
    <row r="106" spans="2:23" ht="25" customHeight="1" x14ac:dyDescent="0.2">
      <c r="B106" s="15">
        <v>1980</v>
      </c>
      <c r="C106" s="6"/>
      <c r="D106" s="6"/>
      <c r="E106" s="6"/>
      <c r="F106" s="6"/>
      <c r="G106" s="6"/>
      <c r="H106" s="6"/>
      <c r="I106" s="7">
        <v>5</v>
      </c>
      <c r="J106" s="6">
        <v>1</v>
      </c>
      <c r="K106" s="6"/>
      <c r="L106" s="6"/>
      <c r="M106" s="6"/>
      <c r="N106" s="6"/>
      <c r="O106" s="6"/>
      <c r="P106" s="6"/>
      <c r="Q106" s="6">
        <v>2</v>
      </c>
      <c r="R106" s="6"/>
      <c r="S106" s="6">
        <v>11</v>
      </c>
      <c r="T106" s="6"/>
      <c r="U106" s="6"/>
      <c r="V106" s="6">
        <v>28</v>
      </c>
      <c r="W106" s="6">
        <v>5</v>
      </c>
    </row>
    <row r="107" spans="2:23" ht="25" customHeight="1" x14ac:dyDescent="0.2">
      <c r="B107" s="14">
        <v>1981</v>
      </c>
      <c r="C107" s="4"/>
      <c r="D107" s="4"/>
      <c r="E107" s="4"/>
      <c r="F107" s="4"/>
      <c r="G107" s="4"/>
      <c r="H107" s="4"/>
      <c r="I107" s="5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>
        <v>13</v>
      </c>
      <c r="W107" s="4"/>
    </row>
    <row r="108" spans="2:23" ht="25" customHeight="1" x14ac:dyDescent="0.2">
      <c r="B108" s="15">
        <v>1982</v>
      </c>
      <c r="C108" s="6"/>
      <c r="D108" s="6"/>
      <c r="E108" s="6"/>
      <c r="F108" s="6">
        <v>2</v>
      </c>
      <c r="G108" s="6"/>
      <c r="H108" s="6"/>
      <c r="I108" s="7"/>
      <c r="J108" s="6"/>
      <c r="K108" s="6"/>
      <c r="L108" s="6">
        <v>1</v>
      </c>
      <c r="M108" s="6"/>
      <c r="N108" s="6"/>
      <c r="O108" s="6"/>
      <c r="P108" s="6"/>
      <c r="Q108" s="6">
        <v>1</v>
      </c>
      <c r="R108" s="6"/>
      <c r="S108" s="6"/>
      <c r="T108" s="6"/>
      <c r="U108" s="6"/>
      <c r="V108" s="6">
        <v>4</v>
      </c>
      <c r="W108" s="6">
        <v>1</v>
      </c>
    </row>
    <row r="109" spans="2:23" ht="25" customHeight="1" x14ac:dyDescent="0.2">
      <c r="B109" s="14">
        <v>1983</v>
      </c>
      <c r="C109" s="4"/>
      <c r="D109" s="4"/>
      <c r="E109" s="4"/>
      <c r="F109" s="4"/>
      <c r="G109" s="4"/>
      <c r="H109" s="4"/>
      <c r="I109" s="5"/>
      <c r="J109" s="4"/>
      <c r="K109" s="4"/>
      <c r="L109" s="4"/>
      <c r="M109" s="4"/>
      <c r="N109" s="4">
        <v>8</v>
      </c>
      <c r="O109" s="4"/>
      <c r="P109" s="4"/>
      <c r="Q109" s="4">
        <v>1</v>
      </c>
      <c r="R109" s="4"/>
      <c r="S109" s="4">
        <v>1</v>
      </c>
      <c r="T109" s="4"/>
      <c r="U109" s="4"/>
      <c r="V109" s="4">
        <v>23</v>
      </c>
      <c r="W109" s="4">
        <v>2</v>
      </c>
    </row>
    <row r="110" spans="2:23" ht="25" customHeight="1" x14ac:dyDescent="0.2">
      <c r="B110" s="15">
        <v>1984</v>
      </c>
      <c r="C110" s="6"/>
      <c r="D110" s="6"/>
      <c r="E110" s="6"/>
      <c r="F110" s="6"/>
      <c r="G110" s="6"/>
      <c r="H110" s="6"/>
      <c r="I110" s="7"/>
      <c r="J110" s="6">
        <v>1</v>
      </c>
      <c r="K110" s="6"/>
      <c r="L110" s="6"/>
      <c r="M110" s="6">
        <v>1</v>
      </c>
      <c r="N110" s="6"/>
      <c r="O110" s="6"/>
      <c r="P110" s="6"/>
      <c r="Q110" s="6">
        <v>2</v>
      </c>
      <c r="R110" s="6"/>
      <c r="S110" s="6"/>
      <c r="T110" s="6"/>
      <c r="U110" s="6"/>
      <c r="V110" s="6">
        <v>5</v>
      </c>
      <c r="W110" s="6"/>
    </row>
    <row r="111" spans="2:23" ht="25" customHeight="1" x14ac:dyDescent="0.2">
      <c r="B111" s="14">
        <v>1985</v>
      </c>
      <c r="C111" s="4"/>
      <c r="D111" s="4"/>
      <c r="E111" s="4"/>
      <c r="F111" s="4"/>
      <c r="G111" s="4"/>
      <c r="H111" s="4"/>
      <c r="I111" s="5"/>
      <c r="J111" s="4">
        <v>1</v>
      </c>
      <c r="K111" s="4"/>
      <c r="L111" s="4"/>
      <c r="M111" s="4"/>
      <c r="N111" s="4"/>
      <c r="O111" s="4"/>
      <c r="P111" s="4"/>
      <c r="Q111" s="4">
        <v>4</v>
      </c>
      <c r="R111" s="4"/>
      <c r="S111" s="4">
        <v>2</v>
      </c>
      <c r="T111" s="4"/>
      <c r="U111" s="4"/>
      <c r="V111" s="4">
        <v>12</v>
      </c>
      <c r="W111" s="4"/>
    </row>
    <row r="112" spans="2:23" ht="25" customHeight="1" x14ac:dyDescent="0.2">
      <c r="B112" s="15">
        <v>1986</v>
      </c>
      <c r="C112" s="6"/>
      <c r="D112" s="6"/>
      <c r="E112" s="6"/>
      <c r="F112" s="6"/>
      <c r="G112" s="6"/>
      <c r="H112" s="6"/>
      <c r="I112" s="7"/>
      <c r="J112" s="6">
        <v>3</v>
      </c>
      <c r="K112" s="6"/>
      <c r="L112" s="6"/>
      <c r="M112" s="6"/>
      <c r="N112" s="6"/>
      <c r="O112" s="6"/>
      <c r="P112" s="6"/>
      <c r="Q112" s="6">
        <v>7</v>
      </c>
      <c r="R112" s="6"/>
      <c r="S112" s="6">
        <v>6</v>
      </c>
      <c r="T112" s="6"/>
      <c r="U112" s="6"/>
      <c r="V112" s="6">
        <v>7</v>
      </c>
      <c r="W112" s="6">
        <v>2</v>
      </c>
    </row>
    <row r="113" spans="2:23" ht="25" customHeight="1" x14ac:dyDescent="0.2">
      <c r="B113" s="14">
        <v>1987</v>
      </c>
      <c r="C113" s="4"/>
      <c r="D113" s="4"/>
      <c r="E113" s="4">
        <v>1</v>
      </c>
      <c r="F113" s="4"/>
      <c r="G113" s="4"/>
      <c r="H113" s="4"/>
      <c r="I113" s="5"/>
      <c r="J113" s="4"/>
      <c r="K113" s="4"/>
      <c r="L113" s="4"/>
      <c r="M113" s="4"/>
      <c r="N113" s="4">
        <v>1</v>
      </c>
      <c r="O113" s="4"/>
      <c r="P113" s="4"/>
      <c r="Q113" s="4">
        <v>1</v>
      </c>
      <c r="R113" s="4"/>
      <c r="S113" s="4">
        <v>3</v>
      </c>
      <c r="T113" s="4"/>
      <c r="U113" s="4"/>
      <c r="V113" s="4">
        <v>15</v>
      </c>
      <c r="W113" s="4"/>
    </row>
    <row r="114" spans="2:23" ht="25" customHeight="1" x14ac:dyDescent="0.2">
      <c r="B114" s="15">
        <v>1988</v>
      </c>
      <c r="C114" s="6"/>
      <c r="D114" s="6"/>
      <c r="E114" s="6"/>
      <c r="F114" s="6"/>
      <c r="G114" s="6"/>
      <c r="H114" s="6"/>
      <c r="I114" s="7"/>
      <c r="J114" s="6"/>
      <c r="K114" s="6"/>
      <c r="L114" s="6">
        <v>3</v>
      </c>
      <c r="M114" s="6"/>
      <c r="N114" s="6">
        <v>3</v>
      </c>
      <c r="O114" s="6"/>
      <c r="P114" s="6">
        <v>1</v>
      </c>
      <c r="Q114" s="6">
        <v>1</v>
      </c>
      <c r="R114" s="6"/>
      <c r="S114" s="6">
        <v>3</v>
      </c>
      <c r="T114" s="6"/>
      <c r="U114" s="6"/>
      <c r="V114" s="6">
        <v>28</v>
      </c>
      <c r="W114" s="6"/>
    </row>
    <row r="115" spans="2:23" ht="25" customHeight="1" x14ac:dyDescent="0.2">
      <c r="B115" s="14">
        <v>1989</v>
      </c>
      <c r="C115" s="4"/>
      <c r="D115" s="4">
        <v>2</v>
      </c>
      <c r="E115" s="4"/>
      <c r="F115" s="4"/>
      <c r="G115" s="4"/>
      <c r="H115" s="4"/>
      <c r="I115" s="5">
        <v>1</v>
      </c>
      <c r="J115" s="4">
        <v>1</v>
      </c>
      <c r="K115" s="4"/>
      <c r="L115" s="4"/>
      <c r="M115" s="4"/>
      <c r="N115" s="4"/>
      <c r="O115" s="4"/>
      <c r="P115" s="4"/>
      <c r="Q115" s="4">
        <v>2</v>
      </c>
      <c r="R115" s="4"/>
      <c r="S115" s="4"/>
      <c r="T115" s="4"/>
      <c r="U115" s="4"/>
      <c r="V115" s="4">
        <v>15</v>
      </c>
      <c r="W115" s="4"/>
    </row>
    <row r="116" spans="2:23" ht="25" customHeight="1" x14ac:dyDescent="0.2">
      <c r="B116" s="15">
        <v>1990</v>
      </c>
      <c r="C116" s="6"/>
      <c r="D116" s="6"/>
      <c r="E116" s="6"/>
      <c r="F116" s="6"/>
      <c r="G116" s="6"/>
      <c r="H116" s="6"/>
      <c r="I116" s="7"/>
      <c r="J116" s="6">
        <v>1</v>
      </c>
      <c r="K116" s="6"/>
      <c r="L116" s="6">
        <v>1</v>
      </c>
      <c r="M116" s="6"/>
      <c r="N116" s="6"/>
      <c r="O116" s="6"/>
      <c r="P116" s="6"/>
      <c r="Q116" s="6">
        <v>1</v>
      </c>
      <c r="R116" s="6"/>
      <c r="S116" s="6">
        <v>1</v>
      </c>
      <c r="T116" s="6"/>
      <c r="U116" s="6"/>
      <c r="V116" s="6">
        <v>24</v>
      </c>
      <c r="W116" s="6"/>
    </row>
    <row r="117" spans="2:23" ht="25" customHeight="1" x14ac:dyDescent="0.2">
      <c r="B117" s="14">
        <v>1991</v>
      </c>
      <c r="C117" s="4"/>
      <c r="D117" s="4"/>
      <c r="E117" s="4"/>
      <c r="F117" s="4"/>
      <c r="G117" s="4"/>
      <c r="H117" s="4"/>
      <c r="I117" s="5">
        <v>1</v>
      </c>
      <c r="J117" s="4"/>
      <c r="K117" s="4"/>
      <c r="L117" s="4"/>
      <c r="M117" s="4">
        <v>1</v>
      </c>
      <c r="N117" s="4"/>
      <c r="O117" s="4"/>
      <c r="P117" s="4"/>
      <c r="Q117" s="4"/>
      <c r="R117" s="4"/>
      <c r="S117" s="4"/>
      <c r="T117" s="4"/>
      <c r="U117" s="4"/>
      <c r="V117" s="4">
        <v>13</v>
      </c>
      <c r="W117" s="4">
        <v>4</v>
      </c>
    </row>
    <row r="118" spans="2:23" ht="25" customHeight="1" x14ac:dyDescent="0.2">
      <c r="B118" s="15">
        <v>1992</v>
      </c>
      <c r="C118" s="6"/>
      <c r="D118" s="6"/>
      <c r="E118" s="6"/>
      <c r="F118" s="6"/>
      <c r="G118" s="6"/>
      <c r="H118" s="6"/>
      <c r="I118" s="7"/>
      <c r="J118" s="6"/>
      <c r="K118" s="6"/>
      <c r="L118" s="6"/>
      <c r="M118" s="6"/>
      <c r="N118" s="6">
        <v>3</v>
      </c>
      <c r="O118" s="6"/>
      <c r="P118" s="6"/>
      <c r="Q118" s="6"/>
      <c r="R118" s="6"/>
      <c r="S118" s="6">
        <v>3</v>
      </c>
      <c r="T118" s="6"/>
      <c r="U118" s="6"/>
      <c r="V118" s="6">
        <v>13</v>
      </c>
      <c r="W118" s="6"/>
    </row>
    <row r="119" spans="2:23" ht="25" customHeight="1" x14ac:dyDescent="0.2">
      <c r="B119" s="14">
        <v>1993</v>
      </c>
      <c r="C119" s="4"/>
      <c r="D119" s="4"/>
      <c r="E119" s="4"/>
      <c r="F119" s="4"/>
      <c r="G119" s="4"/>
      <c r="H119" s="4"/>
      <c r="I119" s="5"/>
      <c r="J119" s="4">
        <v>3</v>
      </c>
      <c r="K119" s="4"/>
      <c r="L119" s="4"/>
      <c r="M119" s="4"/>
      <c r="N119" s="4"/>
      <c r="O119" s="4"/>
      <c r="P119" s="4"/>
      <c r="Q119" s="4">
        <v>1</v>
      </c>
      <c r="R119" s="4"/>
      <c r="S119" s="4"/>
      <c r="T119" s="4"/>
      <c r="U119" s="4"/>
      <c r="V119" s="4">
        <v>15</v>
      </c>
      <c r="W119" s="4"/>
    </row>
    <row r="120" spans="2:23" ht="25" customHeight="1" x14ac:dyDescent="0.2">
      <c r="B120" s="15">
        <v>1994</v>
      </c>
      <c r="C120" s="6"/>
      <c r="D120" s="6"/>
      <c r="E120" s="6"/>
      <c r="F120" s="6"/>
      <c r="G120" s="6">
        <v>2</v>
      </c>
      <c r="H120" s="6"/>
      <c r="I120" s="7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>
        <v>7</v>
      </c>
      <c r="W120" s="6"/>
    </row>
    <row r="121" spans="2:23" ht="25" customHeight="1" x14ac:dyDescent="0.2">
      <c r="B121" s="14">
        <v>1995</v>
      </c>
      <c r="C121" s="4"/>
      <c r="D121" s="4">
        <v>1</v>
      </c>
      <c r="E121" s="4"/>
      <c r="F121" s="4"/>
      <c r="G121" s="4"/>
      <c r="H121" s="4"/>
      <c r="I121" s="5"/>
      <c r="J121" s="4"/>
      <c r="K121" s="4"/>
      <c r="L121" s="4"/>
      <c r="M121" s="4"/>
      <c r="N121" s="4">
        <v>1</v>
      </c>
      <c r="O121" s="4"/>
      <c r="P121" s="4">
        <v>1</v>
      </c>
      <c r="Q121" s="4"/>
      <c r="R121" s="4"/>
      <c r="S121" s="4">
        <v>2</v>
      </c>
      <c r="T121" s="4">
        <v>1</v>
      </c>
      <c r="U121" s="4"/>
      <c r="V121" s="4">
        <v>7</v>
      </c>
      <c r="W121" s="4"/>
    </row>
    <row r="122" spans="2:23" ht="25" customHeight="1" x14ac:dyDescent="0.2">
      <c r="B122" s="15">
        <v>1996</v>
      </c>
      <c r="C122" s="6"/>
      <c r="D122" s="6"/>
      <c r="E122" s="6"/>
      <c r="F122" s="6"/>
      <c r="G122" s="6"/>
      <c r="H122" s="6"/>
      <c r="I122" s="7"/>
      <c r="J122" s="6">
        <v>1</v>
      </c>
      <c r="K122" s="6"/>
      <c r="L122" s="6"/>
      <c r="M122" s="6"/>
      <c r="N122" s="6"/>
      <c r="O122" s="6"/>
      <c r="P122" s="6"/>
      <c r="Q122" s="6">
        <v>2</v>
      </c>
      <c r="R122" s="6"/>
      <c r="S122" s="6">
        <v>18</v>
      </c>
      <c r="T122" s="6"/>
      <c r="U122" s="6"/>
      <c r="V122" s="6">
        <v>9</v>
      </c>
      <c r="W122" s="6"/>
    </row>
    <row r="123" spans="2:23" ht="25" customHeight="1" x14ac:dyDescent="0.2">
      <c r="B123" s="14">
        <v>1997</v>
      </c>
      <c r="C123" s="4"/>
      <c r="D123" s="4"/>
      <c r="E123" s="4"/>
      <c r="F123" s="4"/>
      <c r="G123" s="4"/>
      <c r="H123" s="4"/>
      <c r="I123" s="5"/>
      <c r="J123" s="4"/>
      <c r="K123" s="4"/>
      <c r="L123" s="4"/>
      <c r="M123" s="4"/>
      <c r="N123" s="4"/>
      <c r="O123" s="4"/>
      <c r="P123" s="4"/>
      <c r="Q123" s="4"/>
      <c r="R123" s="4"/>
      <c r="S123" s="4">
        <v>4</v>
      </c>
      <c r="T123" s="4"/>
      <c r="U123" s="4"/>
      <c r="V123" s="4">
        <v>4</v>
      </c>
      <c r="W123" s="4"/>
    </row>
    <row r="124" spans="2:23" ht="25" customHeight="1" x14ac:dyDescent="0.2">
      <c r="B124" s="15">
        <v>1998</v>
      </c>
      <c r="C124" s="6"/>
      <c r="D124" s="6"/>
      <c r="E124" s="6"/>
      <c r="F124" s="6"/>
      <c r="G124" s="6">
        <v>1</v>
      </c>
      <c r="H124" s="6"/>
      <c r="I124" s="7"/>
      <c r="J124" s="6"/>
      <c r="K124" s="6"/>
      <c r="L124" s="6"/>
      <c r="M124" s="6"/>
      <c r="N124" s="6"/>
      <c r="O124" s="6"/>
      <c r="P124" s="6"/>
      <c r="Q124" s="6"/>
      <c r="R124" s="6">
        <v>1</v>
      </c>
      <c r="S124" s="6">
        <v>4</v>
      </c>
      <c r="T124" s="6"/>
      <c r="U124" s="6"/>
      <c r="V124" s="6">
        <v>10</v>
      </c>
      <c r="W124" s="6"/>
    </row>
    <row r="125" spans="2:23" ht="25" customHeight="1" x14ac:dyDescent="0.2">
      <c r="B125" s="14">
        <v>1999</v>
      </c>
      <c r="C125" s="4"/>
      <c r="D125" s="4"/>
      <c r="E125" s="4"/>
      <c r="F125" s="4"/>
      <c r="G125" s="4">
        <v>1</v>
      </c>
      <c r="H125" s="4"/>
      <c r="I125" s="5"/>
      <c r="J125" s="4"/>
      <c r="K125" s="4"/>
      <c r="L125" s="4"/>
      <c r="M125" s="4"/>
      <c r="N125" s="4"/>
      <c r="O125" s="4"/>
      <c r="P125" s="4"/>
      <c r="Q125" s="4">
        <v>2</v>
      </c>
      <c r="R125" s="4"/>
      <c r="S125" s="4">
        <v>2</v>
      </c>
      <c r="T125" s="4"/>
      <c r="U125" s="4"/>
      <c r="V125" s="4">
        <v>5</v>
      </c>
      <c r="W125" s="4"/>
    </row>
    <row r="126" spans="2:23" ht="25" customHeight="1" x14ac:dyDescent="0.2">
      <c r="B126" s="15">
        <v>2000</v>
      </c>
      <c r="C126" s="6"/>
      <c r="D126" s="6"/>
      <c r="E126" s="6"/>
      <c r="F126" s="6"/>
      <c r="G126" s="6"/>
      <c r="H126" s="6"/>
      <c r="I126" s="7"/>
      <c r="J126" s="6"/>
      <c r="K126" s="6"/>
      <c r="L126" s="6"/>
      <c r="M126" s="6"/>
      <c r="N126" s="6"/>
      <c r="O126" s="6"/>
      <c r="P126" s="6"/>
      <c r="Q126" s="6"/>
      <c r="R126" s="6"/>
      <c r="S126" s="6">
        <v>2</v>
      </c>
      <c r="T126" s="6"/>
      <c r="U126" s="6"/>
      <c r="V126" s="6">
        <v>2</v>
      </c>
      <c r="W126" s="6"/>
    </row>
    <row r="127" spans="2:23" ht="25" customHeight="1" x14ac:dyDescent="0.2">
      <c r="B127" s="14">
        <v>2001</v>
      </c>
      <c r="C127" s="4"/>
      <c r="D127" s="4"/>
      <c r="E127" s="4"/>
      <c r="F127" s="4"/>
      <c r="G127" s="4"/>
      <c r="H127" s="4"/>
      <c r="I127" s="5"/>
      <c r="J127" s="4">
        <v>1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>
        <v>1</v>
      </c>
      <c r="W127" s="4">
        <v>1</v>
      </c>
    </row>
    <row r="128" spans="2:23" ht="25" customHeight="1" x14ac:dyDescent="0.2">
      <c r="B128" s="15">
        <v>2002</v>
      </c>
      <c r="C128" s="6"/>
      <c r="D128" s="6"/>
      <c r="E128" s="6"/>
      <c r="F128" s="6"/>
      <c r="G128" s="6"/>
      <c r="H128" s="6"/>
      <c r="I128" s="7"/>
      <c r="J128" s="6"/>
      <c r="K128" s="6"/>
      <c r="L128" s="6"/>
      <c r="M128" s="6"/>
      <c r="N128" s="6"/>
      <c r="O128" s="6">
        <v>3</v>
      </c>
      <c r="P128" s="6"/>
      <c r="Q128" s="6"/>
      <c r="R128" s="6">
        <v>1</v>
      </c>
      <c r="S128" s="6"/>
      <c r="T128" s="6"/>
      <c r="U128" s="6">
        <v>20</v>
      </c>
      <c r="V128" s="6">
        <v>6</v>
      </c>
      <c r="W128" s="6"/>
    </row>
    <row r="129" spans="2:23" ht="25" customHeight="1" x14ac:dyDescent="0.2">
      <c r="B129" s="14">
        <v>2003</v>
      </c>
      <c r="C129" s="4"/>
      <c r="D129" s="4"/>
      <c r="E129" s="4"/>
      <c r="F129" s="4"/>
      <c r="G129" s="4"/>
      <c r="H129" s="4"/>
      <c r="I129" s="5"/>
      <c r="J129" s="4"/>
      <c r="K129" s="4"/>
      <c r="L129" s="4">
        <v>1</v>
      </c>
      <c r="M129" s="4"/>
      <c r="N129" s="4"/>
      <c r="O129" s="4"/>
      <c r="P129" s="4"/>
      <c r="Q129" s="4"/>
      <c r="R129" s="4"/>
      <c r="S129" s="4"/>
      <c r="T129" s="4"/>
      <c r="U129" s="4"/>
      <c r="V129" s="4">
        <v>2</v>
      </c>
      <c r="W129" s="4"/>
    </row>
    <row r="130" spans="2:23" ht="25" customHeight="1" x14ac:dyDescent="0.2">
      <c r="B130" s="15">
        <v>2004</v>
      </c>
      <c r="C130" s="6">
        <v>1</v>
      </c>
      <c r="D130" s="6"/>
      <c r="E130" s="6"/>
      <c r="F130" s="6"/>
      <c r="G130" s="6"/>
      <c r="H130" s="6">
        <v>7</v>
      </c>
      <c r="I130" s="7">
        <v>2</v>
      </c>
      <c r="J130" s="6"/>
      <c r="K130" s="6">
        <v>18</v>
      </c>
      <c r="L130" s="6">
        <v>1</v>
      </c>
      <c r="M130" s="6"/>
      <c r="N130" s="6"/>
      <c r="O130" s="6"/>
      <c r="P130" s="6"/>
      <c r="Q130" s="6"/>
      <c r="R130" s="6"/>
      <c r="S130" s="6"/>
      <c r="T130" s="6"/>
      <c r="U130" s="6"/>
      <c r="V130" s="6">
        <v>10</v>
      </c>
      <c r="W130" s="6"/>
    </row>
    <row r="131" spans="2:23" ht="25" customHeight="1" x14ac:dyDescent="0.2">
      <c r="B131" s="14">
        <v>2005</v>
      </c>
      <c r="C131" s="4"/>
      <c r="D131" s="4"/>
      <c r="E131" s="4"/>
      <c r="F131" s="4"/>
      <c r="G131" s="4"/>
      <c r="H131" s="4"/>
      <c r="I131" s="5"/>
      <c r="J131" s="4"/>
      <c r="K131" s="4"/>
      <c r="L131" s="4"/>
      <c r="M131" s="4"/>
      <c r="N131" s="4"/>
      <c r="O131" s="4">
        <v>1</v>
      </c>
      <c r="P131" s="4"/>
      <c r="Q131" s="4"/>
      <c r="R131" s="4"/>
      <c r="S131" s="4">
        <v>1</v>
      </c>
      <c r="T131" s="4"/>
      <c r="U131" s="4"/>
      <c r="V131" s="4">
        <v>1</v>
      </c>
      <c r="W131" s="4"/>
    </row>
    <row r="132" spans="2:23" ht="25" customHeight="1" x14ac:dyDescent="0.2">
      <c r="B132" s="15">
        <v>2006</v>
      </c>
      <c r="C132" s="6"/>
      <c r="D132" s="6"/>
      <c r="E132" s="6"/>
      <c r="F132" s="6"/>
      <c r="G132" s="6"/>
      <c r="H132" s="6"/>
      <c r="I132" s="7"/>
      <c r="J132" s="6"/>
      <c r="K132" s="6">
        <v>1</v>
      </c>
      <c r="L132" s="6">
        <v>1</v>
      </c>
      <c r="M132" s="6"/>
      <c r="N132" s="6"/>
      <c r="O132" s="6">
        <v>1</v>
      </c>
      <c r="P132" s="6"/>
      <c r="Q132" s="6"/>
      <c r="R132" s="6"/>
      <c r="S132" s="6"/>
      <c r="T132" s="6"/>
      <c r="U132" s="6"/>
      <c r="V132" s="6">
        <v>1</v>
      </c>
      <c r="W132" s="6"/>
    </row>
    <row r="133" spans="2:23" ht="25" customHeight="1" x14ac:dyDescent="0.2">
      <c r="B133" s="14">
        <v>2007</v>
      </c>
      <c r="C133" s="4"/>
      <c r="D133" s="4"/>
      <c r="E133" s="4"/>
      <c r="F133" s="4"/>
      <c r="G133" s="4"/>
      <c r="H133" s="4"/>
      <c r="I133" s="5"/>
      <c r="J133" s="4"/>
      <c r="K133" s="4"/>
      <c r="L133" s="4">
        <v>1</v>
      </c>
      <c r="M133" s="4"/>
      <c r="N133" s="4"/>
      <c r="O133" s="4">
        <v>14</v>
      </c>
      <c r="P133" s="4"/>
      <c r="Q133" s="4"/>
      <c r="R133" s="4">
        <v>1</v>
      </c>
      <c r="S133" s="4">
        <v>1</v>
      </c>
      <c r="T133" s="4"/>
      <c r="U133" s="4"/>
      <c r="V133" s="4">
        <v>2</v>
      </c>
      <c r="W133" s="4"/>
    </row>
    <row r="134" spans="2:23" ht="25" customHeight="1" x14ac:dyDescent="0.2">
      <c r="B134" s="15">
        <v>2008</v>
      </c>
      <c r="C134" s="6"/>
      <c r="D134" s="6"/>
      <c r="E134" s="6"/>
      <c r="F134" s="6"/>
      <c r="G134" s="6"/>
      <c r="H134" s="6"/>
      <c r="I134" s="7"/>
      <c r="J134" s="6">
        <v>1</v>
      </c>
      <c r="K134" s="6"/>
      <c r="L134" s="6">
        <v>6</v>
      </c>
      <c r="M134" s="6"/>
      <c r="N134" s="6"/>
      <c r="O134" s="6"/>
      <c r="P134" s="6"/>
      <c r="Q134" s="6"/>
      <c r="R134" s="6">
        <v>1</v>
      </c>
      <c r="S134" s="6">
        <v>1</v>
      </c>
      <c r="T134" s="6"/>
      <c r="U134" s="6">
        <v>31</v>
      </c>
      <c r="V134" s="6">
        <v>7</v>
      </c>
      <c r="W134" s="6"/>
    </row>
    <row r="135" spans="2:23" ht="25" customHeight="1" x14ac:dyDescent="0.2">
      <c r="B135" s="14">
        <v>2009</v>
      </c>
      <c r="C135" s="4"/>
      <c r="D135" s="4"/>
      <c r="E135" s="4"/>
      <c r="F135" s="4"/>
      <c r="G135" s="4"/>
      <c r="H135" s="4"/>
      <c r="I135" s="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>
        <v>9</v>
      </c>
      <c r="V135" s="4">
        <v>3</v>
      </c>
      <c r="W135" s="4"/>
    </row>
    <row r="136" spans="2:23" ht="25" customHeight="1" x14ac:dyDescent="0.2">
      <c r="B136" s="15">
        <v>2010</v>
      </c>
      <c r="C136" s="6">
        <v>1</v>
      </c>
      <c r="D136" s="6"/>
      <c r="E136" s="6"/>
      <c r="F136" s="6"/>
      <c r="G136" s="6"/>
      <c r="H136" s="6"/>
      <c r="I136" s="7"/>
      <c r="J136" s="6"/>
      <c r="K136" s="6"/>
      <c r="L136" s="6"/>
      <c r="M136" s="6"/>
      <c r="N136" s="6"/>
      <c r="O136" s="6"/>
      <c r="P136" s="6"/>
      <c r="Q136" s="6">
        <v>1</v>
      </c>
      <c r="R136" s="6">
        <v>3</v>
      </c>
      <c r="S136" s="6"/>
      <c r="T136" s="6"/>
      <c r="U136" s="6">
        <v>38</v>
      </c>
      <c r="V136" s="6"/>
      <c r="W136" s="6"/>
    </row>
    <row r="137" spans="2:23" ht="25" customHeight="1" x14ac:dyDescent="0.2">
      <c r="B137" s="14">
        <v>2011</v>
      </c>
      <c r="C137" s="4"/>
      <c r="D137" s="4"/>
      <c r="E137" s="4"/>
      <c r="F137" s="4"/>
      <c r="G137" s="4"/>
      <c r="H137" s="4"/>
      <c r="I137" s="5"/>
      <c r="J137" s="4"/>
      <c r="K137" s="4"/>
      <c r="L137" s="4"/>
      <c r="M137" s="4"/>
      <c r="N137" s="4"/>
      <c r="O137" s="4"/>
      <c r="P137" s="4"/>
      <c r="Q137" s="4"/>
      <c r="R137" s="4">
        <v>1</v>
      </c>
      <c r="S137" s="4"/>
      <c r="T137" s="4"/>
      <c r="U137" s="4">
        <v>26</v>
      </c>
      <c r="V137" s="4">
        <v>1</v>
      </c>
      <c r="W137" s="4"/>
    </row>
    <row r="138" spans="2:23" ht="25" customHeight="1" x14ac:dyDescent="0.2">
      <c r="B138" s="15">
        <v>2012</v>
      </c>
      <c r="C138" s="6"/>
      <c r="D138" s="6"/>
      <c r="E138" s="6"/>
      <c r="F138" s="6"/>
      <c r="G138" s="6"/>
      <c r="H138" s="6"/>
      <c r="I138" s="7"/>
      <c r="J138" s="6"/>
      <c r="K138" s="6">
        <v>1</v>
      </c>
      <c r="L138" s="6"/>
      <c r="M138" s="6"/>
      <c r="N138" s="6"/>
      <c r="O138" s="6"/>
      <c r="P138" s="6"/>
      <c r="Q138" s="6"/>
      <c r="R138" s="6"/>
      <c r="S138" s="6"/>
      <c r="T138" s="6"/>
      <c r="U138" s="6">
        <v>18</v>
      </c>
      <c r="V138" s="6">
        <v>1</v>
      </c>
      <c r="W138" s="6"/>
    </row>
    <row r="139" spans="2:23" ht="25" customHeight="1" x14ac:dyDescent="0.2">
      <c r="B139" s="14">
        <v>2013</v>
      </c>
      <c r="C139" s="4"/>
      <c r="D139" s="4">
        <v>1</v>
      </c>
      <c r="E139" s="4"/>
      <c r="F139" s="4"/>
      <c r="G139" s="4"/>
      <c r="H139" s="4"/>
      <c r="I139" s="5"/>
      <c r="J139" s="4"/>
      <c r="K139" s="4"/>
      <c r="L139" s="4"/>
      <c r="M139" s="4"/>
      <c r="N139" s="4">
        <v>1</v>
      </c>
      <c r="O139" s="4"/>
      <c r="P139" s="4"/>
      <c r="Q139" s="4"/>
      <c r="R139" s="4"/>
      <c r="S139" s="4"/>
      <c r="T139" s="4"/>
      <c r="U139" s="4">
        <v>11</v>
      </c>
      <c r="V139" s="4"/>
      <c r="W139" s="4"/>
    </row>
    <row r="140" spans="2:23" ht="25" customHeight="1" x14ac:dyDescent="0.2">
      <c r="B140" s="15">
        <v>2014</v>
      </c>
      <c r="C140" s="6"/>
      <c r="D140" s="6"/>
      <c r="E140" s="6"/>
      <c r="F140" s="6"/>
      <c r="G140" s="6"/>
      <c r="H140" s="6"/>
      <c r="I140" s="7"/>
      <c r="J140" s="6"/>
      <c r="K140" s="6"/>
      <c r="L140" s="6"/>
      <c r="M140" s="6"/>
      <c r="N140" s="6"/>
      <c r="O140" s="6">
        <v>1</v>
      </c>
      <c r="P140" s="6"/>
      <c r="Q140" s="6"/>
      <c r="R140" s="6">
        <v>3</v>
      </c>
      <c r="S140" s="6">
        <v>1</v>
      </c>
      <c r="T140" s="6"/>
      <c r="U140" s="6">
        <v>63</v>
      </c>
      <c r="V140" s="6"/>
      <c r="W140" s="6"/>
    </row>
    <row r="141" spans="2:23" ht="25" customHeight="1" x14ac:dyDescent="0.2">
      <c r="B141" s="14">
        <v>2015</v>
      </c>
      <c r="C141" s="4"/>
      <c r="D141" s="4"/>
      <c r="E141" s="4"/>
      <c r="F141" s="4"/>
      <c r="G141" s="4"/>
      <c r="H141" s="4"/>
      <c r="I141" s="5"/>
      <c r="J141" s="4"/>
      <c r="K141" s="4"/>
      <c r="L141" s="4">
        <v>2</v>
      </c>
      <c r="M141" s="4"/>
      <c r="N141" s="4"/>
      <c r="O141" s="4"/>
      <c r="P141" s="4"/>
      <c r="Q141" s="4"/>
      <c r="R141" s="4">
        <v>5</v>
      </c>
      <c r="S141" s="4"/>
      <c r="T141" s="4"/>
      <c r="U141" s="4">
        <v>46</v>
      </c>
      <c r="V141" s="4"/>
      <c r="W141" s="4"/>
    </row>
    <row r="142" spans="2:23" ht="25" customHeight="1" x14ac:dyDescent="0.2">
      <c r="B142" s="15">
        <v>2016</v>
      </c>
      <c r="C142" s="6"/>
      <c r="D142" s="6"/>
      <c r="E142" s="6"/>
      <c r="F142" s="6"/>
      <c r="G142" s="6"/>
      <c r="H142" s="6"/>
      <c r="I142" s="7"/>
      <c r="J142" s="6"/>
      <c r="K142" s="6"/>
      <c r="L142" s="6">
        <v>1</v>
      </c>
      <c r="M142" s="6"/>
      <c r="N142" s="6"/>
      <c r="O142" s="6"/>
      <c r="P142" s="6"/>
      <c r="Q142" s="6"/>
      <c r="R142" s="6">
        <v>27</v>
      </c>
      <c r="S142" s="6"/>
      <c r="T142" s="6"/>
      <c r="U142" s="6">
        <v>23</v>
      </c>
      <c r="V142" s="6">
        <v>1</v>
      </c>
      <c r="W142" s="6"/>
    </row>
    <row r="143" spans="2:23" ht="25" customHeight="1" x14ac:dyDescent="0.2">
      <c r="B143" s="14">
        <v>2017</v>
      </c>
      <c r="C143" s="4"/>
      <c r="D143" s="4"/>
      <c r="E143" s="4"/>
      <c r="F143" s="4"/>
      <c r="G143" s="4"/>
      <c r="H143" s="4"/>
      <c r="I143" s="5"/>
      <c r="J143" s="4"/>
      <c r="K143" s="4"/>
      <c r="L143" s="4">
        <v>1</v>
      </c>
      <c r="M143" s="4"/>
      <c r="N143" s="4"/>
      <c r="O143" s="4"/>
      <c r="P143" s="4"/>
      <c r="Q143" s="4"/>
      <c r="R143" s="4">
        <v>16</v>
      </c>
      <c r="S143" s="4"/>
      <c r="T143" s="4"/>
      <c r="U143" s="4">
        <v>23</v>
      </c>
      <c r="V143" s="4"/>
      <c r="W143" s="4"/>
    </row>
    <row r="144" spans="2:23" ht="25" customHeight="1" x14ac:dyDescent="0.2">
      <c r="B144" s="15">
        <v>2018</v>
      </c>
      <c r="C144" s="6"/>
      <c r="D144" s="6"/>
      <c r="E144" s="6"/>
      <c r="F144" s="6"/>
      <c r="G144" s="6"/>
      <c r="H144" s="6"/>
      <c r="I144" s="7"/>
      <c r="J144" s="6"/>
      <c r="K144" s="6"/>
      <c r="L144" s="6"/>
      <c r="M144" s="6"/>
      <c r="N144" s="6"/>
      <c r="O144" s="6">
        <v>5</v>
      </c>
      <c r="P144" s="6"/>
      <c r="Q144" s="6"/>
      <c r="R144" s="6">
        <v>2</v>
      </c>
      <c r="S144" s="6"/>
      <c r="T144" s="6"/>
      <c r="U144" s="6">
        <v>16</v>
      </c>
      <c r="V144" s="6"/>
      <c r="W144" s="6"/>
    </row>
    <row r="145" spans="2:28" ht="25" customHeight="1" x14ac:dyDescent="0.2">
      <c r="B145" s="14">
        <v>2019</v>
      </c>
      <c r="C145" s="4"/>
      <c r="D145" s="4"/>
      <c r="E145" s="4"/>
      <c r="F145" s="4"/>
      <c r="G145" s="4"/>
      <c r="H145" s="4"/>
      <c r="I145" s="5"/>
      <c r="J145" s="4"/>
      <c r="K145" s="4"/>
      <c r="L145" s="4"/>
      <c r="M145" s="4"/>
      <c r="N145" s="4"/>
      <c r="O145" s="4"/>
      <c r="P145" s="4"/>
      <c r="Q145" s="4"/>
      <c r="R145" s="4">
        <v>2</v>
      </c>
      <c r="S145" s="4"/>
      <c r="T145" s="4"/>
      <c r="U145" s="4">
        <v>21</v>
      </c>
      <c r="V145" s="4"/>
      <c r="W145" s="4"/>
    </row>
    <row r="146" spans="2:28" ht="25" customHeight="1" x14ac:dyDescent="0.2">
      <c r="B146" s="15">
        <v>2020</v>
      </c>
      <c r="C146" s="6"/>
      <c r="D146" s="6"/>
      <c r="E146" s="6"/>
      <c r="F146" s="6"/>
      <c r="G146" s="6"/>
      <c r="H146" s="6"/>
      <c r="I146" s="7"/>
      <c r="J146" s="6"/>
      <c r="K146" s="6"/>
      <c r="L146" s="6"/>
      <c r="M146" s="6"/>
      <c r="N146" s="6"/>
      <c r="O146" s="6"/>
      <c r="P146" s="6"/>
      <c r="Q146" s="6"/>
      <c r="R146" s="6">
        <v>2</v>
      </c>
      <c r="S146" s="6"/>
      <c r="T146" s="6"/>
      <c r="U146" s="6">
        <v>15</v>
      </c>
      <c r="V146" s="6">
        <v>2</v>
      </c>
      <c r="W146" s="6"/>
    </row>
    <row r="147" spans="2:28" ht="25" customHeight="1" x14ac:dyDescent="0.2">
      <c r="B147" s="14">
        <v>2021</v>
      </c>
      <c r="C147" s="4"/>
      <c r="D147" s="4"/>
      <c r="E147" s="4"/>
      <c r="F147" s="4">
        <v>1</v>
      </c>
      <c r="G147" s="4"/>
      <c r="H147" s="4"/>
      <c r="I147" s="5"/>
      <c r="J147" s="4"/>
      <c r="K147" s="4"/>
      <c r="L147" s="4">
        <v>2</v>
      </c>
      <c r="M147" s="4"/>
      <c r="N147" s="4"/>
      <c r="O147" s="4">
        <v>1</v>
      </c>
      <c r="P147" s="4"/>
      <c r="Q147" s="4"/>
      <c r="R147" s="4">
        <v>1</v>
      </c>
      <c r="S147" s="4"/>
      <c r="T147" s="4"/>
      <c r="U147" s="4">
        <v>14</v>
      </c>
      <c r="V147" s="4">
        <v>3</v>
      </c>
      <c r="W147" s="4"/>
    </row>
    <row r="148" spans="2:28" ht="25" customHeight="1" thickBot="1" x14ac:dyDescent="0.25">
      <c r="B148" s="16">
        <v>2022</v>
      </c>
      <c r="C148" s="8"/>
      <c r="D148" s="8"/>
      <c r="E148" s="8"/>
      <c r="F148" s="8"/>
      <c r="G148" s="8"/>
      <c r="H148" s="8"/>
      <c r="I148" s="9"/>
      <c r="J148" s="8"/>
      <c r="K148" s="8"/>
      <c r="L148" s="8">
        <v>1</v>
      </c>
      <c r="M148" s="8"/>
      <c r="N148" s="8"/>
      <c r="O148" s="8"/>
      <c r="P148" s="8"/>
      <c r="Q148" s="8"/>
      <c r="R148" s="8">
        <v>6</v>
      </c>
      <c r="S148" s="8"/>
      <c r="T148" s="8"/>
      <c r="U148" s="8"/>
      <c r="V148" s="8"/>
      <c r="W148" s="8"/>
    </row>
    <row r="149" spans="2:28" ht="25" customHeight="1" thickBot="1" x14ac:dyDescent="0.25">
      <c r="B149" s="13" t="s">
        <v>21</v>
      </c>
      <c r="C149" s="10">
        <f>SUM(C9:C148)</f>
        <v>2</v>
      </c>
      <c r="D149" s="11">
        <f t="shared" ref="D149:W149" si="0">SUM(D9:D148)</f>
        <v>4</v>
      </c>
      <c r="E149" s="11">
        <f t="shared" si="0"/>
        <v>4</v>
      </c>
      <c r="F149" s="11">
        <f t="shared" si="0"/>
        <v>4</v>
      </c>
      <c r="G149" s="11">
        <f t="shared" si="0"/>
        <v>4</v>
      </c>
      <c r="H149" s="11">
        <f t="shared" si="0"/>
        <v>7</v>
      </c>
      <c r="I149" s="11">
        <f t="shared" si="0"/>
        <v>17</v>
      </c>
      <c r="J149" s="11">
        <f t="shared" si="0"/>
        <v>17</v>
      </c>
      <c r="K149" s="11">
        <f t="shared" si="0"/>
        <v>20</v>
      </c>
      <c r="L149" s="11">
        <f t="shared" si="0"/>
        <v>22</v>
      </c>
      <c r="M149" s="11">
        <f t="shared" si="0"/>
        <v>23</v>
      </c>
      <c r="N149" s="11">
        <f t="shared" si="0"/>
        <v>23</v>
      </c>
      <c r="O149" s="11">
        <f t="shared" si="0"/>
        <v>26</v>
      </c>
      <c r="P149" s="11">
        <f t="shared" si="0"/>
        <v>36</v>
      </c>
      <c r="Q149" s="11">
        <f t="shared" si="0"/>
        <v>71</v>
      </c>
      <c r="R149" s="11">
        <f t="shared" si="0"/>
        <v>72</v>
      </c>
      <c r="S149" s="11">
        <f t="shared" si="0"/>
        <v>158</v>
      </c>
      <c r="T149" s="11">
        <f t="shared" si="0"/>
        <v>288</v>
      </c>
      <c r="U149" s="11">
        <f t="shared" si="0"/>
        <v>374</v>
      </c>
      <c r="V149" s="11">
        <f t="shared" si="0"/>
        <v>529</v>
      </c>
      <c r="W149" s="12">
        <f t="shared" si="0"/>
        <v>3287</v>
      </c>
    </row>
    <row r="150" spans="2:28" ht="25" customHeight="1" thickBot="1" x14ac:dyDescent="0.25">
      <c r="B150" s="66" t="s">
        <v>24</v>
      </c>
      <c r="C150" s="67"/>
      <c r="D150" s="17">
        <f>SUM(C149:W149)</f>
        <v>4988</v>
      </c>
    </row>
    <row r="151" spans="2:28" ht="25" customHeight="1" x14ac:dyDescent="0.2"/>
    <row r="152" spans="2:28" ht="25" customHeight="1" x14ac:dyDescent="0.2"/>
    <row r="153" spans="2:28" ht="25" customHeight="1" x14ac:dyDescent="0.2">
      <c r="B153" s="56" t="s">
        <v>29</v>
      </c>
      <c r="C153" s="57"/>
      <c r="D153" s="57"/>
      <c r="E153" s="57"/>
      <c r="F153" s="57"/>
      <c r="G153" s="58"/>
      <c r="I153" s="56" t="s">
        <v>32</v>
      </c>
      <c r="J153" s="57"/>
      <c r="K153" s="57"/>
      <c r="L153" s="57"/>
      <c r="M153" s="57"/>
      <c r="N153" s="58"/>
      <c r="P153" s="56" t="s">
        <v>33</v>
      </c>
      <c r="Q153" s="57"/>
      <c r="R153" s="57"/>
      <c r="S153" s="57"/>
      <c r="T153" s="57"/>
      <c r="U153" s="58"/>
      <c r="W153" s="56" t="s">
        <v>34</v>
      </c>
      <c r="X153" s="57"/>
      <c r="Y153" s="57"/>
      <c r="Z153" s="57"/>
      <c r="AA153" s="57"/>
      <c r="AB153" s="58"/>
    </row>
    <row r="154" spans="2:28" ht="25" customHeight="1" x14ac:dyDescent="0.2">
      <c r="B154" s="59"/>
      <c r="C154" s="60"/>
      <c r="D154" s="60"/>
      <c r="E154" s="60"/>
      <c r="F154" s="60"/>
      <c r="G154" s="61"/>
      <c r="I154" s="59"/>
      <c r="J154" s="60"/>
      <c r="K154" s="60"/>
      <c r="L154" s="60"/>
      <c r="M154" s="60"/>
      <c r="N154" s="61"/>
      <c r="P154" s="59"/>
      <c r="Q154" s="60"/>
      <c r="R154" s="60"/>
      <c r="S154" s="60"/>
      <c r="T154" s="60"/>
      <c r="U154" s="61"/>
      <c r="W154" s="59"/>
      <c r="X154" s="60"/>
      <c r="Y154" s="60"/>
      <c r="Z154" s="60"/>
      <c r="AA154" s="60"/>
      <c r="AB154" s="61"/>
    </row>
    <row r="155" spans="2:28" ht="25" customHeight="1" x14ac:dyDescent="0.2">
      <c r="B155" s="62" t="s">
        <v>25</v>
      </c>
      <c r="C155" s="62"/>
      <c r="D155" s="62"/>
      <c r="E155" s="62" t="s">
        <v>26</v>
      </c>
      <c r="F155" s="62"/>
      <c r="G155" s="62"/>
      <c r="I155" s="62" t="s">
        <v>25</v>
      </c>
      <c r="J155" s="62"/>
      <c r="K155" s="62"/>
      <c r="L155" s="62" t="s">
        <v>26</v>
      </c>
      <c r="M155" s="62"/>
      <c r="N155" s="62"/>
      <c r="P155" s="62" t="s">
        <v>25</v>
      </c>
      <c r="Q155" s="62"/>
      <c r="R155" s="62"/>
      <c r="S155" s="62" t="s">
        <v>26</v>
      </c>
      <c r="T155" s="62"/>
      <c r="U155" s="62"/>
      <c r="W155" s="62" t="s">
        <v>25</v>
      </c>
      <c r="X155" s="62"/>
      <c r="Y155" s="62"/>
      <c r="Z155" s="62" t="s">
        <v>26</v>
      </c>
      <c r="AA155" s="62"/>
      <c r="AB155" s="62"/>
    </row>
    <row r="156" spans="2:28" ht="40" customHeight="1" x14ac:dyDescent="0.2">
      <c r="B156" s="53" t="s">
        <v>27</v>
      </c>
      <c r="C156" s="54"/>
      <c r="D156" s="55"/>
      <c r="E156" s="50">
        <f>E175</f>
        <v>0.65898155573376105</v>
      </c>
      <c r="F156" s="51"/>
      <c r="G156" s="52"/>
      <c r="I156" s="53" t="s">
        <v>39</v>
      </c>
      <c r="J156" s="54"/>
      <c r="K156" s="55"/>
      <c r="L156" s="50">
        <f>L175</f>
        <v>0.10605453087409783</v>
      </c>
      <c r="M156" s="51"/>
      <c r="N156" s="52"/>
      <c r="P156" s="53" t="s">
        <v>38</v>
      </c>
      <c r="Q156" s="54"/>
      <c r="R156" s="55"/>
      <c r="S156" s="50">
        <f>S175</f>
        <v>0.12429831595829992</v>
      </c>
      <c r="T156" s="51"/>
      <c r="U156" s="52"/>
      <c r="W156" s="53" t="s">
        <v>37</v>
      </c>
      <c r="X156" s="54"/>
      <c r="Y156" s="55"/>
      <c r="Z156" s="50">
        <f>Z175</f>
        <v>5.773857257417802E-2</v>
      </c>
      <c r="AA156" s="51"/>
      <c r="AB156" s="52"/>
    </row>
    <row r="157" spans="2:28" ht="40" customHeight="1" x14ac:dyDescent="0.2">
      <c r="B157" s="45" t="s">
        <v>28</v>
      </c>
      <c r="C157" s="46"/>
      <c r="D157" s="47"/>
      <c r="E157" s="50">
        <f>E176</f>
        <v>0.34101844426623901</v>
      </c>
      <c r="F157" s="51"/>
      <c r="G157" s="52"/>
      <c r="I157" s="45" t="s">
        <v>28</v>
      </c>
      <c r="J157" s="46"/>
      <c r="K157" s="47"/>
      <c r="L157" s="50">
        <f>L176</f>
        <v>0.89394546912590211</v>
      </c>
      <c r="M157" s="51"/>
      <c r="N157" s="52"/>
      <c r="P157" s="45" t="s">
        <v>28</v>
      </c>
      <c r="Q157" s="46"/>
      <c r="R157" s="47"/>
      <c r="S157" s="50">
        <f>S176</f>
        <v>0.87570168404170023</v>
      </c>
      <c r="T157" s="51"/>
      <c r="U157" s="52"/>
      <c r="W157" s="45" t="s">
        <v>28</v>
      </c>
      <c r="X157" s="46"/>
      <c r="Y157" s="47"/>
      <c r="Z157" s="50">
        <f>Z176</f>
        <v>0.94226142742582197</v>
      </c>
      <c r="AA157" s="51"/>
      <c r="AB157" s="52"/>
    </row>
    <row r="158" spans="2:28" ht="25" customHeight="1" x14ac:dyDescent="0.2">
      <c r="B158" s="18"/>
      <c r="C158" s="19"/>
      <c r="D158" s="19"/>
      <c r="E158" s="19"/>
      <c r="F158" s="19"/>
      <c r="G158" s="20"/>
      <c r="I158" s="18"/>
      <c r="J158" s="19"/>
      <c r="K158" s="19"/>
      <c r="L158" s="19"/>
      <c r="M158" s="19"/>
      <c r="N158" s="20"/>
      <c r="P158" s="18"/>
      <c r="Q158" s="19"/>
      <c r="R158" s="19"/>
      <c r="S158" s="19"/>
      <c r="T158" s="19"/>
      <c r="U158" s="20"/>
      <c r="W158" s="18"/>
      <c r="X158" s="19"/>
      <c r="Y158" s="19"/>
      <c r="Z158" s="19"/>
      <c r="AA158" s="19"/>
      <c r="AB158" s="20"/>
    </row>
    <row r="159" spans="2:28" ht="25" customHeight="1" x14ac:dyDescent="0.2">
      <c r="B159" s="21"/>
      <c r="G159" s="22"/>
      <c r="I159" s="21"/>
      <c r="N159" s="22"/>
      <c r="P159" s="21"/>
      <c r="U159" s="22"/>
      <c r="W159" s="21"/>
      <c r="AB159" s="22"/>
    </row>
    <row r="160" spans="2:28" ht="25" customHeight="1" x14ac:dyDescent="0.2">
      <c r="B160" s="21"/>
      <c r="G160" s="22"/>
      <c r="I160" s="21"/>
      <c r="N160" s="22"/>
      <c r="P160" s="21"/>
      <c r="U160" s="22"/>
      <c r="W160" s="21"/>
      <c r="AB160" s="22"/>
    </row>
    <row r="161" spans="2:28" ht="25" customHeight="1" x14ac:dyDescent="0.2">
      <c r="B161" s="21"/>
      <c r="G161" s="22"/>
      <c r="I161" s="21"/>
      <c r="N161" s="22"/>
      <c r="P161" s="21"/>
      <c r="U161" s="22"/>
      <c r="W161" s="21"/>
      <c r="AB161" s="22"/>
    </row>
    <row r="162" spans="2:28" ht="25" customHeight="1" x14ac:dyDescent="0.2">
      <c r="B162" s="21"/>
      <c r="G162" s="22"/>
      <c r="I162" s="21"/>
      <c r="N162" s="22"/>
      <c r="P162" s="21"/>
      <c r="U162" s="22"/>
      <c r="W162" s="21"/>
      <c r="AB162" s="22"/>
    </row>
    <row r="163" spans="2:28" ht="25" customHeight="1" x14ac:dyDescent="0.2">
      <c r="B163" s="21"/>
      <c r="G163" s="22"/>
      <c r="I163" s="21"/>
      <c r="N163" s="22"/>
      <c r="P163" s="21"/>
      <c r="U163" s="22"/>
      <c r="W163" s="21"/>
      <c r="AB163" s="22"/>
    </row>
    <row r="164" spans="2:28" ht="25" customHeight="1" x14ac:dyDescent="0.2">
      <c r="B164" s="21"/>
      <c r="G164" s="22"/>
      <c r="I164" s="21"/>
      <c r="N164" s="22"/>
      <c r="P164" s="21"/>
      <c r="U164" s="22"/>
      <c r="W164" s="21"/>
      <c r="AB164" s="22"/>
    </row>
    <row r="165" spans="2:28" ht="25" customHeight="1" x14ac:dyDescent="0.2">
      <c r="B165" s="21"/>
      <c r="G165" s="22"/>
      <c r="I165" s="21"/>
      <c r="N165" s="22"/>
      <c r="P165" s="21"/>
      <c r="U165" s="22"/>
      <c r="W165" s="21"/>
      <c r="AB165" s="22"/>
    </row>
    <row r="166" spans="2:28" ht="25" customHeight="1" x14ac:dyDescent="0.2">
      <c r="B166" s="21"/>
      <c r="G166" s="22"/>
      <c r="I166" s="21"/>
      <c r="N166" s="22"/>
      <c r="P166" s="21"/>
      <c r="U166" s="22"/>
      <c r="W166" s="21"/>
      <c r="AB166" s="22"/>
    </row>
    <row r="167" spans="2:28" ht="25" customHeight="1" x14ac:dyDescent="0.2">
      <c r="B167" s="21"/>
      <c r="G167" s="22"/>
      <c r="I167" s="21"/>
      <c r="N167" s="22"/>
      <c r="P167" s="21"/>
      <c r="U167" s="22"/>
      <c r="W167" s="21"/>
      <c r="AB167" s="22"/>
    </row>
    <row r="168" spans="2:28" ht="25" customHeight="1" x14ac:dyDescent="0.2">
      <c r="B168" s="21"/>
      <c r="G168" s="22"/>
      <c r="I168" s="21"/>
      <c r="N168" s="22"/>
      <c r="P168" s="21"/>
      <c r="U168" s="22"/>
      <c r="W168" s="21"/>
      <c r="AB168" s="22"/>
    </row>
    <row r="169" spans="2:28" ht="25" customHeight="1" x14ac:dyDescent="0.2">
      <c r="B169" s="21"/>
      <c r="G169" s="22"/>
      <c r="I169" s="21"/>
      <c r="N169" s="22"/>
      <c r="P169" s="21"/>
      <c r="U169" s="22"/>
      <c r="W169" s="21"/>
      <c r="AB169" s="22"/>
    </row>
    <row r="170" spans="2:28" ht="25" customHeight="1" x14ac:dyDescent="0.2">
      <c r="B170" s="21"/>
      <c r="G170" s="22"/>
      <c r="I170" s="21"/>
      <c r="N170" s="22"/>
      <c r="P170" s="21"/>
      <c r="U170" s="22"/>
      <c r="W170" s="21"/>
      <c r="AB170" s="22"/>
    </row>
    <row r="171" spans="2:28" ht="25" customHeight="1" x14ac:dyDescent="0.2">
      <c r="B171" s="21"/>
      <c r="G171" s="22"/>
      <c r="I171" s="21"/>
      <c r="N171" s="22"/>
      <c r="P171" s="21"/>
      <c r="U171" s="22"/>
      <c r="W171" s="21"/>
      <c r="AB171" s="22"/>
    </row>
    <row r="172" spans="2:28" ht="25" customHeight="1" x14ac:dyDescent="0.2">
      <c r="B172" s="21"/>
      <c r="G172" s="22"/>
      <c r="I172" s="21"/>
      <c r="N172" s="22"/>
      <c r="P172" s="21"/>
      <c r="U172" s="22"/>
      <c r="W172" s="21"/>
      <c r="AB172" s="22"/>
    </row>
    <row r="173" spans="2:28" ht="25" customHeight="1" x14ac:dyDescent="0.2">
      <c r="B173" s="23"/>
      <c r="C173" s="24"/>
      <c r="D173" s="24"/>
      <c r="E173" s="24"/>
      <c r="F173" s="24"/>
      <c r="G173" s="25"/>
      <c r="I173" s="23"/>
      <c r="J173" s="24"/>
      <c r="K173" s="24"/>
      <c r="L173" s="24"/>
      <c r="M173" s="24"/>
      <c r="N173" s="25"/>
      <c r="P173" s="23"/>
      <c r="Q173" s="24"/>
      <c r="R173" s="24"/>
      <c r="S173" s="24"/>
      <c r="T173" s="24"/>
      <c r="U173" s="25"/>
      <c r="W173" s="23"/>
      <c r="X173" s="24"/>
      <c r="Y173" s="24"/>
      <c r="Z173" s="24"/>
      <c r="AA173" s="24"/>
      <c r="AB173" s="25"/>
    </row>
    <row r="174" spans="2:28" ht="25" customHeight="1" x14ac:dyDescent="0.2"/>
    <row r="175" spans="2:28" ht="25" customHeight="1" x14ac:dyDescent="0.2">
      <c r="B175" t="s">
        <v>30</v>
      </c>
      <c r="D175" t="s">
        <v>31</v>
      </c>
      <c r="E175" s="26">
        <f>((W149/D150)*100)/100</f>
        <v>0.65898155573376105</v>
      </c>
      <c r="I175" t="s">
        <v>30</v>
      </c>
      <c r="K175" t="s">
        <v>35</v>
      </c>
      <c r="L175" s="26">
        <f>((V149/D150)*100)/100</f>
        <v>0.10605453087409783</v>
      </c>
      <c r="P175" t="s">
        <v>30</v>
      </c>
      <c r="R175" t="s">
        <v>36</v>
      </c>
      <c r="S175" s="26">
        <f>(((U149+S149+N149+L149+K149+J149+F149+C149)/D150)*100)/100</f>
        <v>0.12429831595829992</v>
      </c>
      <c r="W175" t="s">
        <v>30</v>
      </c>
      <c r="Y175" t="s">
        <v>37</v>
      </c>
      <c r="Z175" s="26">
        <f>((T149/D150)*100)/100</f>
        <v>5.773857257417802E-2</v>
      </c>
    </row>
    <row r="176" spans="2:28" ht="25" customHeight="1" x14ac:dyDescent="0.2">
      <c r="D176" t="s">
        <v>28</v>
      </c>
      <c r="E176" s="26">
        <f>((SUM(C149:V149)/D150)*100)/100</f>
        <v>0.34101844426623901</v>
      </c>
      <c r="K176" t="s">
        <v>28</v>
      </c>
      <c r="L176" s="26">
        <f>((SUM(C149:U149,W149)/D150)*100)/100</f>
        <v>0.89394546912590211</v>
      </c>
      <c r="R176" t="s">
        <v>28</v>
      </c>
      <c r="S176" s="26">
        <f>((SUM(D149:E149,G149:I149,M149,O149:R149,T149,V149,W149)/D150)*100)/100</f>
        <v>0.87570168404170023</v>
      </c>
      <c r="Y176" t="s">
        <v>28</v>
      </c>
      <c r="Z176" s="26">
        <f>((SUM(U149:W149,C149:S149)/D150)*100)/100</f>
        <v>0.94226142742582197</v>
      </c>
    </row>
    <row r="177" spans="2:7" ht="25" customHeight="1" x14ac:dyDescent="0.2"/>
    <row r="178" spans="2:7" ht="25" customHeight="1" x14ac:dyDescent="0.2"/>
    <row r="179" spans="2:7" ht="25" customHeight="1" x14ac:dyDescent="0.2"/>
    <row r="180" spans="2:7" ht="25" customHeight="1" x14ac:dyDescent="0.2">
      <c r="B180" s="56" t="s">
        <v>42</v>
      </c>
      <c r="C180" s="57"/>
      <c r="D180" s="57"/>
      <c r="E180" s="57"/>
      <c r="F180" s="57"/>
      <c r="G180" s="58"/>
    </row>
    <row r="181" spans="2:7" ht="25" customHeight="1" x14ac:dyDescent="0.2">
      <c r="B181" s="59"/>
      <c r="C181" s="60"/>
      <c r="D181" s="60"/>
      <c r="E181" s="60"/>
      <c r="F181" s="60"/>
      <c r="G181" s="61"/>
    </row>
    <row r="182" spans="2:7" ht="25" customHeight="1" x14ac:dyDescent="0.2">
      <c r="B182" s="62" t="s">
        <v>25</v>
      </c>
      <c r="C182" s="62"/>
      <c r="D182" s="62"/>
      <c r="E182" s="62" t="s">
        <v>26</v>
      </c>
      <c r="F182" s="62"/>
      <c r="G182" s="62"/>
    </row>
    <row r="183" spans="2:7" ht="40" customHeight="1" x14ac:dyDescent="0.2">
      <c r="B183" s="53" t="s">
        <v>27</v>
      </c>
      <c r="C183" s="54"/>
      <c r="D183" s="55"/>
      <c r="E183" s="42">
        <f t="shared" ref="E183:E188" si="1">E206</f>
        <v>0.65898155573376105</v>
      </c>
      <c r="F183" s="43"/>
      <c r="G183" s="44"/>
    </row>
    <row r="184" spans="2:7" ht="40" customHeight="1" x14ac:dyDescent="0.2">
      <c r="B184" s="45" t="s">
        <v>39</v>
      </c>
      <c r="C184" s="46"/>
      <c r="D184" s="47"/>
      <c r="E184" s="42">
        <f t="shared" si="1"/>
        <v>0.10605453087409783</v>
      </c>
      <c r="F184" s="43"/>
      <c r="G184" s="44"/>
    </row>
    <row r="185" spans="2:7" ht="40" customHeight="1" x14ac:dyDescent="0.2">
      <c r="B185" s="45" t="s">
        <v>40</v>
      </c>
      <c r="C185" s="46"/>
      <c r="D185" s="47"/>
      <c r="E185" s="42">
        <f t="shared" si="1"/>
        <v>7.4979951884522861E-2</v>
      </c>
      <c r="F185" s="43"/>
      <c r="G185" s="44"/>
    </row>
    <row r="186" spans="2:7" ht="40" customHeight="1" x14ac:dyDescent="0.2">
      <c r="B186" s="48" t="s">
        <v>37</v>
      </c>
      <c r="C186" s="49"/>
      <c r="D186" s="49"/>
      <c r="E186" s="42">
        <f t="shared" si="1"/>
        <v>5.773857257417802E-2</v>
      </c>
      <c r="F186" s="43"/>
      <c r="G186" s="44"/>
    </row>
    <row r="187" spans="2:7" ht="40" customHeight="1" x14ac:dyDescent="0.2">
      <c r="B187" s="48" t="s">
        <v>41</v>
      </c>
      <c r="C187" s="49"/>
      <c r="D187" s="49"/>
      <c r="E187" s="42">
        <f t="shared" si="1"/>
        <v>3.1676022453889334E-2</v>
      </c>
      <c r="F187" s="43"/>
      <c r="G187" s="44"/>
    </row>
    <row r="188" spans="2:7" ht="40" customHeight="1" x14ac:dyDescent="0.2">
      <c r="B188" s="38" t="s">
        <v>28</v>
      </c>
      <c r="C188" s="38"/>
      <c r="D188" s="38"/>
      <c r="E188" s="39">
        <f t="shared" si="1"/>
        <v>7.0569366479550921E-2</v>
      </c>
      <c r="F188" s="40"/>
      <c r="G188" s="41"/>
    </row>
    <row r="189" spans="2:7" ht="25" customHeight="1" x14ac:dyDescent="0.2">
      <c r="B189" s="18"/>
      <c r="C189" s="19"/>
      <c r="D189" s="19"/>
      <c r="E189" s="19"/>
      <c r="F189" s="19"/>
      <c r="G189" s="20"/>
    </row>
    <row r="190" spans="2:7" ht="25" customHeight="1" x14ac:dyDescent="0.2">
      <c r="B190" s="21"/>
      <c r="G190" s="22"/>
    </row>
    <row r="191" spans="2:7" ht="25" customHeight="1" x14ac:dyDescent="0.2">
      <c r="B191" s="21"/>
      <c r="G191" s="22"/>
    </row>
    <row r="192" spans="2:7" ht="25" customHeight="1" x14ac:dyDescent="0.2">
      <c r="B192" s="21"/>
      <c r="G192" s="22"/>
    </row>
    <row r="193" spans="2:7" ht="25" customHeight="1" x14ac:dyDescent="0.2">
      <c r="B193" s="21"/>
      <c r="G193" s="22"/>
    </row>
    <row r="194" spans="2:7" ht="25" customHeight="1" x14ac:dyDescent="0.2">
      <c r="B194" s="21"/>
      <c r="G194" s="22"/>
    </row>
    <row r="195" spans="2:7" ht="25" customHeight="1" x14ac:dyDescent="0.2">
      <c r="B195" s="21"/>
      <c r="G195" s="22"/>
    </row>
    <row r="196" spans="2:7" ht="25" customHeight="1" x14ac:dyDescent="0.2">
      <c r="B196" s="21"/>
      <c r="G196" s="22"/>
    </row>
    <row r="197" spans="2:7" ht="25" customHeight="1" x14ac:dyDescent="0.2">
      <c r="B197" s="21"/>
      <c r="G197" s="22"/>
    </row>
    <row r="198" spans="2:7" ht="25" customHeight="1" x14ac:dyDescent="0.2">
      <c r="B198" s="21"/>
      <c r="G198" s="22"/>
    </row>
    <row r="199" spans="2:7" ht="25" customHeight="1" x14ac:dyDescent="0.2">
      <c r="B199" s="21"/>
      <c r="G199" s="22"/>
    </row>
    <row r="200" spans="2:7" ht="25" customHeight="1" x14ac:dyDescent="0.2">
      <c r="B200" s="21"/>
      <c r="G200" s="22"/>
    </row>
    <row r="201" spans="2:7" ht="25" customHeight="1" x14ac:dyDescent="0.2">
      <c r="B201" s="21"/>
      <c r="G201" s="22"/>
    </row>
    <row r="202" spans="2:7" ht="25" customHeight="1" x14ac:dyDescent="0.2">
      <c r="B202" s="21"/>
      <c r="G202" s="22"/>
    </row>
    <row r="203" spans="2:7" ht="25" customHeight="1" x14ac:dyDescent="0.2">
      <c r="B203" s="21"/>
      <c r="G203" s="22"/>
    </row>
    <row r="204" spans="2:7" ht="25" customHeight="1" x14ac:dyDescent="0.2">
      <c r="B204" s="23"/>
      <c r="C204" s="24"/>
      <c r="D204" s="24"/>
      <c r="E204" s="24"/>
      <c r="F204" s="24"/>
      <c r="G204" s="25"/>
    </row>
    <row r="205" spans="2:7" ht="25" customHeight="1" x14ac:dyDescent="0.2"/>
    <row r="206" spans="2:7" ht="25" customHeight="1" x14ac:dyDescent="0.2">
      <c r="B206" t="s">
        <v>30</v>
      </c>
      <c r="D206" t="s">
        <v>31</v>
      </c>
      <c r="E206" s="27">
        <f>E175</f>
        <v>0.65898155573376105</v>
      </c>
    </row>
    <row r="207" spans="2:7" ht="25" customHeight="1" x14ac:dyDescent="0.2">
      <c r="D207" t="s">
        <v>35</v>
      </c>
      <c r="E207" s="27">
        <f>L175</f>
        <v>0.10605453087409783</v>
      </c>
    </row>
    <row r="208" spans="2:7" ht="25" customHeight="1" x14ac:dyDescent="0.2">
      <c r="D208" t="s">
        <v>40</v>
      </c>
      <c r="E208" s="28">
        <f>(U149/D150)</f>
        <v>7.4979951884522861E-2</v>
      </c>
    </row>
    <row r="209" spans="2:10" ht="25" customHeight="1" x14ac:dyDescent="0.2">
      <c r="D209" t="s">
        <v>37</v>
      </c>
      <c r="E209" s="27">
        <f>Z175</f>
        <v>5.773857257417802E-2</v>
      </c>
    </row>
    <row r="210" spans="2:10" ht="25" customHeight="1" x14ac:dyDescent="0.2">
      <c r="D210" t="s">
        <v>41</v>
      </c>
      <c r="E210" s="28">
        <f>(S149/D150)</f>
        <v>3.1676022453889334E-2</v>
      </c>
    </row>
    <row r="211" spans="2:10" ht="25" customHeight="1" x14ac:dyDescent="0.2">
      <c r="D211" t="s">
        <v>28</v>
      </c>
      <c r="E211" s="28">
        <f>(SUM(C149:R149)/D150)</f>
        <v>7.0569366479550921E-2</v>
      </c>
    </row>
    <row r="212" spans="2:10" ht="25" customHeight="1" x14ac:dyDescent="0.2">
      <c r="D212" t="s">
        <v>23</v>
      </c>
      <c r="E212" s="27">
        <f>SUM(E206:E211)</f>
        <v>1</v>
      </c>
    </row>
    <row r="213" spans="2:10" ht="25" customHeight="1" x14ac:dyDescent="0.2"/>
    <row r="214" spans="2:10" ht="25" customHeight="1" x14ac:dyDescent="0.2"/>
    <row r="215" spans="2:10" ht="25" customHeight="1" thickBot="1" x14ac:dyDescent="0.25"/>
    <row r="216" spans="2:10" ht="25" customHeight="1" x14ac:dyDescent="0.2">
      <c r="B216" s="32" t="s">
        <v>54</v>
      </c>
      <c r="C216" s="33"/>
      <c r="D216" s="33"/>
      <c r="E216" s="33"/>
      <c r="F216" s="33"/>
      <c r="G216" s="33"/>
      <c r="H216" s="33"/>
      <c r="I216" s="33"/>
      <c r="J216" s="34"/>
    </row>
    <row r="217" spans="2:10" ht="25" customHeight="1" thickBot="1" x14ac:dyDescent="0.25">
      <c r="B217" s="35"/>
      <c r="C217" s="36"/>
      <c r="D217" s="36"/>
      <c r="E217" s="36"/>
      <c r="F217" s="36"/>
      <c r="G217" s="36"/>
      <c r="H217" s="36"/>
      <c r="I217" s="36"/>
      <c r="J217" s="37"/>
    </row>
    <row r="218" spans="2:10" ht="25" customHeight="1" x14ac:dyDescent="0.2"/>
    <row r="219" spans="2:10" ht="25" customHeight="1" x14ac:dyDescent="0.2"/>
    <row r="220" spans="2:10" ht="25" customHeight="1" x14ac:dyDescent="0.2">
      <c r="B220" s="29" t="s">
        <v>43</v>
      </c>
    </row>
    <row r="221" spans="2:10" ht="25" customHeight="1" x14ac:dyDescent="0.2">
      <c r="B221" s="30" t="s">
        <v>44</v>
      </c>
      <c r="C221" s="30">
        <v>118</v>
      </c>
      <c r="D221" s="30" t="s">
        <v>45</v>
      </c>
    </row>
    <row r="222" spans="2:10" ht="25" customHeight="1" x14ac:dyDescent="0.2">
      <c r="B222" s="30" t="s">
        <v>46</v>
      </c>
      <c r="C222" s="30">
        <v>100</v>
      </c>
      <c r="D222" s="30" t="s">
        <v>45</v>
      </c>
    </row>
    <row r="223" spans="2:10" ht="25" customHeight="1" x14ac:dyDescent="0.2">
      <c r="B223" s="30" t="s">
        <v>47</v>
      </c>
      <c r="C223" s="30">
        <f>(C221-C222)/2</f>
        <v>9</v>
      </c>
      <c r="D223" s="30" t="s">
        <v>45</v>
      </c>
    </row>
    <row r="224" spans="2:10" ht="25" customHeight="1" x14ac:dyDescent="0.2">
      <c r="B224" s="30" t="s">
        <v>48</v>
      </c>
      <c r="C224" s="30">
        <v>0.2</v>
      </c>
      <c r="D224" s="30" t="s">
        <v>49</v>
      </c>
    </row>
    <row r="225" spans="2:4" ht="25" customHeight="1" x14ac:dyDescent="0.2"/>
    <row r="226" spans="2:4" ht="25" customHeight="1" x14ac:dyDescent="0.2">
      <c r="B226" s="30" t="s">
        <v>50</v>
      </c>
      <c r="C226" s="30">
        <f>C223/C224</f>
        <v>45</v>
      </c>
      <c r="D226" s="30" t="s">
        <v>51</v>
      </c>
    </row>
    <row r="227" spans="2:4" ht="25" customHeight="1" x14ac:dyDescent="0.2"/>
    <row r="228" spans="2:4" ht="25" customHeight="1" x14ac:dyDescent="0.2">
      <c r="B228" s="4" t="s">
        <v>52</v>
      </c>
      <c r="C228" s="4" t="s">
        <v>47</v>
      </c>
    </row>
    <row r="229" spans="2:4" ht="25" customHeight="1" x14ac:dyDescent="0.2">
      <c r="B229" s="6">
        <v>1980</v>
      </c>
      <c r="C229" s="31">
        <f>C223</f>
        <v>9</v>
      </c>
    </row>
    <row r="230" spans="2:4" ht="25" customHeight="1" x14ac:dyDescent="0.2">
      <c r="B230" s="6">
        <v>1981</v>
      </c>
      <c r="C230" s="31">
        <f>C223-$C$224</f>
        <v>8.8000000000000007</v>
      </c>
    </row>
    <row r="231" spans="2:4" ht="25" customHeight="1" x14ac:dyDescent="0.2">
      <c r="B231" s="6">
        <v>1982</v>
      </c>
      <c r="C231" s="31">
        <f t="shared" ref="C231:C239" si="2">C230-$C$224</f>
        <v>8.6000000000000014</v>
      </c>
    </row>
    <row r="232" spans="2:4" ht="25" customHeight="1" x14ac:dyDescent="0.2">
      <c r="B232" s="6">
        <v>1983</v>
      </c>
      <c r="C232" s="31">
        <f t="shared" si="2"/>
        <v>8.4000000000000021</v>
      </c>
    </row>
    <row r="233" spans="2:4" ht="25" customHeight="1" x14ac:dyDescent="0.2">
      <c r="B233" s="6">
        <v>1984</v>
      </c>
      <c r="C233" s="31">
        <f t="shared" si="2"/>
        <v>8.2000000000000028</v>
      </c>
    </row>
    <row r="234" spans="2:4" ht="25" customHeight="1" x14ac:dyDescent="0.2">
      <c r="B234" s="6">
        <v>1985</v>
      </c>
      <c r="C234" s="31">
        <f t="shared" si="2"/>
        <v>8.0000000000000036</v>
      </c>
    </row>
    <row r="235" spans="2:4" ht="25" customHeight="1" x14ac:dyDescent="0.2">
      <c r="B235" s="6">
        <v>1986</v>
      </c>
      <c r="C235" s="31">
        <f t="shared" si="2"/>
        <v>7.8000000000000034</v>
      </c>
    </row>
    <row r="236" spans="2:4" ht="25" customHeight="1" x14ac:dyDescent="0.2">
      <c r="B236" s="6">
        <v>1987</v>
      </c>
      <c r="C236" s="31">
        <f t="shared" si="2"/>
        <v>7.6000000000000032</v>
      </c>
    </row>
    <row r="237" spans="2:4" ht="25" customHeight="1" x14ac:dyDescent="0.2">
      <c r="B237" s="6">
        <v>1988</v>
      </c>
      <c r="C237" s="31">
        <f t="shared" si="2"/>
        <v>7.400000000000003</v>
      </c>
    </row>
    <row r="238" spans="2:4" ht="25" customHeight="1" x14ac:dyDescent="0.2">
      <c r="B238" s="6">
        <v>1989</v>
      </c>
      <c r="C238" s="31">
        <f t="shared" si="2"/>
        <v>7.2000000000000028</v>
      </c>
    </row>
    <row r="239" spans="2:4" ht="25" customHeight="1" x14ac:dyDescent="0.2">
      <c r="B239" s="6">
        <v>1990</v>
      </c>
      <c r="C239" s="31">
        <f t="shared" si="2"/>
        <v>7.0000000000000027</v>
      </c>
    </row>
    <row r="240" spans="2:4" ht="25" customHeight="1" x14ac:dyDescent="0.2">
      <c r="B240" s="6">
        <v>1991</v>
      </c>
      <c r="C240" s="31">
        <f>C239-C224</f>
        <v>6.8000000000000025</v>
      </c>
    </row>
    <row r="241" spans="2:3" ht="25" customHeight="1" x14ac:dyDescent="0.2">
      <c r="B241" s="6">
        <v>1992</v>
      </c>
      <c r="C241" s="31">
        <f>C240-C224</f>
        <v>6.6000000000000023</v>
      </c>
    </row>
    <row r="242" spans="2:3" ht="25" customHeight="1" x14ac:dyDescent="0.2">
      <c r="B242" s="6">
        <v>1993</v>
      </c>
      <c r="C242" s="31">
        <f>C241-C224</f>
        <v>6.4000000000000021</v>
      </c>
    </row>
    <row r="243" spans="2:3" ht="25" customHeight="1" x14ac:dyDescent="0.2">
      <c r="B243" s="6">
        <v>1994</v>
      </c>
      <c r="C243" s="31">
        <f>C242-C224</f>
        <v>6.200000000000002</v>
      </c>
    </row>
    <row r="244" spans="2:3" ht="25" customHeight="1" x14ac:dyDescent="0.2">
      <c r="B244" s="6">
        <v>1995</v>
      </c>
      <c r="C244" s="31">
        <f>C243-C224</f>
        <v>6.0000000000000018</v>
      </c>
    </row>
    <row r="245" spans="2:3" ht="25" customHeight="1" x14ac:dyDescent="0.2">
      <c r="B245" s="6">
        <v>1996</v>
      </c>
      <c r="C245" s="31">
        <f>C244-C224</f>
        <v>5.8000000000000016</v>
      </c>
    </row>
    <row r="246" spans="2:3" ht="25" customHeight="1" x14ac:dyDescent="0.2">
      <c r="B246" s="6">
        <v>1997</v>
      </c>
      <c r="C246" s="31">
        <f>C245-C224</f>
        <v>5.6000000000000014</v>
      </c>
    </row>
    <row r="247" spans="2:3" ht="25" customHeight="1" x14ac:dyDescent="0.2">
      <c r="B247" s="6">
        <v>1998</v>
      </c>
      <c r="C247" s="31">
        <f>C246-C224</f>
        <v>5.4000000000000012</v>
      </c>
    </row>
    <row r="248" spans="2:3" ht="25" customHeight="1" x14ac:dyDescent="0.2">
      <c r="B248" s="6">
        <v>1999</v>
      </c>
      <c r="C248" s="31">
        <f>C247-C224</f>
        <v>5.2000000000000011</v>
      </c>
    </row>
    <row r="249" spans="2:3" ht="25" customHeight="1" x14ac:dyDescent="0.2">
      <c r="B249" s="6">
        <v>2000</v>
      </c>
      <c r="C249" s="31">
        <f>C248-C224</f>
        <v>5.0000000000000009</v>
      </c>
    </row>
    <row r="250" spans="2:3" ht="25" customHeight="1" x14ac:dyDescent="0.2">
      <c r="B250" s="6">
        <v>2001</v>
      </c>
      <c r="C250" s="31">
        <f>C249-C224</f>
        <v>4.8000000000000007</v>
      </c>
    </row>
    <row r="251" spans="2:3" ht="25" customHeight="1" x14ac:dyDescent="0.2">
      <c r="B251" s="6">
        <v>2002</v>
      </c>
      <c r="C251" s="31">
        <f>C250-C224</f>
        <v>4.6000000000000005</v>
      </c>
    </row>
    <row r="252" spans="2:3" ht="25" customHeight="1" x14ac:dyDescent="0.2">
      <c r="B252" s="6">
        <v>2003</v>
      </c>
      <c r="C252" s="31">
        <f>C251-C224</f>
        <v>4.4000000000000004</v>
      </c>
    </row>
    <row r="253" spans="2:3" ht="25" customHeight="1" x14ac:dyDescent="0.2">
      <c r="B253" s="6">
        <v>2004</v>
      </c>
      <c r="C253" s="31">
        <f>C252-C224</f>
        <v>4.2</v>
      </c>
    </row>
    <row r="254" spans="2:3" ht="25" customHeight="1" x14ac:dyDescent="0.2">
      <c r="B254" s="6">
        <v>2005</v>
      </c>
      <c r="C254" s="31">
        <f>C253-C224</f>
        <v>4</v>
      </c>
    </row>
    <row r="255" spans="2:3" ht="25" customHeight="1" x14ac:dyDescent="0.2">
      <c r="B255" s="6">
        <v>2006</v>
      </c>
      <c r="C255" s="31">
        <f>C254-C224</f>
        <v>3.8</v>
      </c>
    </row>
    <row r="256" spans="2:3" ht="25" customHeight="1" x14ac:dyDescent="0.2">
      <c r="B256" s="6">
        <v>2007</v>
      </c>
      <c r="C256" s="31">
        <f>C255-C224</f>
        <v>3.5999999999999996</v>
      </c>
    </row>
    <row r="257" spans="2:3" ht="25" customHeight="1" x14ac:dyDescent="0.2">
      <c r="B257" s="6">
        <v>2008</v>
      </c>
      <c r="C257" s="31">
        <f>C256-C224</f>
        <v>3.3999999999999995</v>
      </c>
    </row>
    <row r="258" spans="2:3" ht="25" customHeight="1" x14ac:dyDescent="0.2">
      <c r="B258" s="6">
        <v>2009</v>
      </c>
      <c r="C258" s="31">
        <f>C257-C224</f>
        <v>3.1999999999999993</v>
      </c>
    </row>
    <row r="259" spans="2:3" ht="25" customHeight="1" x14ac:dyDescent="0.2">
      <c r="B259" s="6">
        <v>2010</v>
      </c>
      <c r="C259" s="31">
        <f>C258-C224</f>
        <v>2.9999999999999991</v>
      </c>
    </row>
    <row r="260" spans="2:3" ht="25" customHeight="1" x14ac:dyDescent="0.2">
      <c r="B260" s="6">
        <v>2011</v>
      </c>
      <c r="C260" s="31">
        <f>C259-C224</f>
        <v>2.7999999999999989</v>
      </c>
    </row>
    <row r="261" spans="2:3" ht="25" customHeight="1" x14ac:dyDescent="0.2">
      <c r="B261" s="6">
        <v>2012</v>
      </c>
      <c r="C261" s="31">
        <f>C260-C224</f>
        <v>2.5999999999999988</v>
      </c>
    </row>
    <row r="262" spans="2:3" ht="25" customHeight="1" x14ac:dyDescent="0.2">
      <c r="B262" s="6">
        <v>2013</v>
      </c>
      <c r="C262" s="31">
        <f>C261-C224</f>
        <v>2.3999999999999986</v>
      </c>
    </row>
    <row r="263" spans="2:3" ht="25" customHeight="1" x14ac:dyDescent="0.2">
      <c r="B263" s="6">
        <v>2014</v>
      </c>
      <c r="C263" s="31">
        <f>C262-C224</f>
        <v>2.1999999999999984</v>
      </c>
    </row>
    <row r="264" spans="2:3" ht="25" customHeight="1" x14ac:dyDescent="0.2">
      <c r="B264" s="6">
        <v>2015</v>
      </c>
      <c r="C264" s="31">
        <f>C263-C224</f>
        <v>1.9999999999999984</v>
      </c>
    </row>
    <row r="265" spans="2:3" ht="25" customHeight="1" x14ac:dyDescent="0.2">
      <c r="B265" s="6">
        <v>2016</v>
      </c>
      <c r="C265" s="31">
        <f>C264-C224</f>
        <v>1.7999999999999985</v>
      </c>
    </row>
    <row r="266" spans="2:3" ht="25" customHeight="1" x14ac:dyDescent="0.2">
      <c r="B266" s="6">
        <v>2017</v>
      </c>
      <c r="C266" s="31">
        <f>C265-C224</f>
        <v>1.5999999999999985</v>
      </c>
    </row>
    <row r="267" spans="2:3" ht="25" customHeight="1" x14ac:dyDescent="0.2">
      <c r="B267" s="6">
        <v>2018</v>
      </c>
      <c r="C267" s="31">
        <f>C266-C224</f>
        <v>1.3999999999999986</v>
      </c>
    </row>
    <row r="268" spans="2:3" ht="25" customHeight="1" x14ac:dyDescent="0.2">
      <c r="B268" s="6">
        <v>2019</v>
      </c>
      <c r="C268" s="31">
        <f>C267-C224</f>
        <v>1.1999999999999986</v>
      </c>
    </row>
    <row r="269" spans="2:3" ht="25" customHeight="1" x14ac:dyDescent="0.2">
      <c r="B269" s="6">
        <v>2020</v>
      </c>
      <c r="C269" s="31">
        <f>C268-C224</f>
        <v>0.99999999999999867</v>
      </c>
    </row>
    <row r="270" spans="2:3" ht="25" customHeight="1" x14ac:dyDescent="0.2">
      <c r="B270" s="6">
        <v>2021</v>
      </c>
      <c r="C270" s="31">
        <f>C269-C224</f>
        <v>0.79999999999999871</v>
      </c>
    </row>
    <row r="271" spans="2:3" ht="25" customHeight="1" x14ac:dyDescent="0.2">
      <c r="B271" s="6">
        <v>2022</v>
      </c>
      <c r="C271" s="31">
        <f>C270-C224</f>
        <v>0.59999999999999876</v>
      </c>
    </row>
    <row r="272" spans="2:3" ht="25" customHeight="1" x14ac:dyDescent="0.2">
      <c r="B272" s="6">
        <v>2023</v>
      </c>
      <c r="C272" s="31">
        <f>C271-C224</f>
        <v>0.39999999999999875</v>
      </c>
    </row>
    <row r="273" spans="2:3" ht="25" customHeight="1" x14ac:dyDescent="0.2">
      <c r="B273" s="6">
        <v>2024</v>
      </c>
      <c r="C273" s="31">
        <f>C272-C224</f>
        <v>0.19999999999999873</v>
      </c>
    </row>
    <row r="274" spans="2:3" ht="25" customHeight="1" x14ac:dyDescent="0.2">
      <c r="B274" s="6">
        <v>2025</v>
      </c>
      <c r="C274" s="31">
        <v>0</v>
      </c>
    </row>
    <row r="275" spans="2:3" ht="25" customHeight="1" x14ac:dyDescent="0.2"/>
    <row r="276" spans="2:3" ht="25" customHeight="1" x14ac:dyDescent="0.2"/>
    <row r="277" spans="2:3" ht="25" customHeight="1" x14ac:dyDescent="0.2"/>
    <row r="278" spans="2:3" ht="25" customHeight="1" x14ac:dyDescent="0.2"/>
    <row r="279" spans="2:3" ht="25" customHeight="1" x14ac:dyDescent="0.2"/>
    <row r="280" spans="2:3" ht="25" customHeight="1" x14ac:dyDescent="0.2"/>
    <row r="281" spans="2:3" ht="25" customHeight="1" x14ac:dyDescent="0.2"/>
    <row r="282" spans="2:3" ht="25" customHeight="1" x14ac:dyDescent="0.2"/>
    <row r="283" spans="2:3" ht="25" customHeight="1" x14ac:dyDescent="0.2"/>
    <row r="284" spans="2:3" ht="25" customHeight="1" x14ac:dyDescent="0.2"/>
    <row r="285" spans="2:3" ht="25" customHeight="1" x14ac:dyDescent="0.2"/>
    <row r="286" spans="2:3" ht="25" customHeight="1" x14ac:dyDescent="0.2"/>
    <row r="287" spans="2:3" ht="25" customHeight="1" x14ac:dyDescent="0.2"/>
    <row r="288" spans="2:3" ht="25" customHeight="1" x14ac:dyDescent="0.2"/>
    <row r="289" ht="25" customHeight="1" x14ac:dyDescent="0.2"/>
    <row r="290" ht="25" customHeight="1" x14ac:dyDescent="0.2"/>
    <row r="291" ht="25" customHeight="1" x14ac:dyDescent="0.2"/>
    <row r="292" ht="25" customHeight="1" x14ac:dyDescent="0.2"/>
    <row r="293" ht="25" customHeight="1" x14ac:dyDescent="0.2"/>
    <row r="294" ht="25" customHeight="1" x14ac:dyDescent="0.2"/>
    <row r="295" ht="25" customHeight="1" x14ac:dyDescent="0.2"/>
    <row r="296" ht="25" customHeight="1" x14ac:dyDescent="0.2"/>
    <row r="297" ht="25" customHeight="1" x14ac:dyDescent="0.2"/>
    <row r="298" ht="25" customHeight="1" x14ac:dyDescent="0.2"/>
    <row r="299" ht="25" customHeight="1" x14ac:dyDescent="0.2"/>
    <row r="300" ht="25" customHeight="1" x14ac:dyDescent="0.2"/>
  </sheetData>
  <mergeCells count="47">
    <mergeCell ref="P153:U154"/>
    <mergeCell ref="B180:G181"/>
    <mergeCell ref="B182:D182"/>
    <mergeCell ref="E182:G182"/>
    <mergeCell ref="B183:D183"/>
    <mergeCell ref="E183:G183"/>
    <mergeCell ref="B155:D155"/>
    <mergeCell ref="E155:G155"/>
    <mergeCell ref="I153:N154"/>
    <mergeCell ref="I155:K155"/>
    <mergeCell ref="L155:N155"/>
    <mergeCell ref="B153:G154"/>
    <mergeCell ref="B156:D156"/>
    <mergeCell ref="E156:G156"/>
    <mergeCell ref="E157:G157"/>
    <mergeCell ref="B157:D157"/>
    <mergeCell ref="W153:AB154"/>
    <mergeCell ref="W155:Y155"/>
    <mergeCell ref="Z155:AB155"/>
    <mergeCell ref="W156:Y156"/>
    <mergeCell ref="Z156:AB156"/>
    <mergeCell ref="W157:Y157"/>
    <mergeCell ref="Z157:AB157"/>
    <mergeCell ref="I156:K156"/>
    <mergeCell ref="L156:N156"/>
    <mergeCell ref="I157:K157"/>
    <mergeCell ref="L157:N157"/>
    <mergeCell ref="S156:U156"/>
    <mergeCell ref="P157:R157"/>
    <mergeCell ref="S157:U157"/>
    <mergeCell ref="P156:R156"/>
    <mergeCell ref="B216:J217"/>
    <mergeCell ref="B2:J3"/>
    <mergeCell ref="B188:D188"/>
    <mergeCell ref="E188:G188"/>
    <mergeCell ref="E185:G185"/>
    <mergeCell ref="B185:D185"/>
    <mergeCell ref="B186:D186"/>
    <mergeCell ref="E186:G186"/>
    <mergeCell ref="B187:D187"/>
    <mergeCell ref="E187:G187"/>
    <mergeCell ref="B184:D184"/>
    <mergeCell ref="E184:G184"/>
    <mergeCell ref="C7:W7"/>
    <mergeCell ref="B150:C150"/>
    <mergeCell ref="P155:R155"/>
    <mergeCell ref="S155:U15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927EE558C00544AECC5F290C647438" ma:contentTypeVersion="8" ma:contentTypeDescription="Opprett et nytt dokument." ma:contentTypeScope="" ma:versionID="4a45244eef265594f53dbf45542b00b9">
  <xsd:schema xmlns:xsd="http://www.w3.org/2001/XMLSchema" xmlns:xs="http://www.w3.org/2001/XMLSchema" xmlns:p="http://schemas.microsoft.com/office/2006/metadata/properties" xmlns:ns3="eef928b8-a42c-42ea-a512-cb92dea3bc2a" xmlns:ns4="d19b8590-5559-4542-b36a-e87d94931ede" targetNamespace="http://schemas.microsoft.com/office/2006/metadata/properties" ma:root="true" ma:fieldsID="2f79e0c4afd73d516944bf3ec75f9222" ns3:_="" ns4:_="">
    <xsd:import namespace="eef928b8-a42c-42ea-a512-cb92dea3bc2a"/>
    <xsd:import namespace="d19b8590-5559-4542-b36a-e87d94931e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928b8-a42c-42ea-a512-cb92dea3bc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b8590-5559-4542-b36a-e87d94931ed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ef928b8-a42c-42ea-a512-cb92dea3bc2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41EC42-8401-474C-91BF-FC8C02ABA5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f928b8-a42c-42ea-a512-cb92dea3bc2a"/>
    <ds:schemaRef ds:uri="d19b8590-5559-4542-b36a-e87d94931e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494E9D-1CEA-426E-8463-1FAB07BABFAE}">
  <ds:schemaRefs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19b8590-5559-4542-b36a-e87d94931ede"/>
    <ds:schemaRef ds:uri="eef928b8-a42c-42ea-a512-cb92dea3bc2a"/>
  </ds:schemaRefs>
</ds:datastoreItem>
</file>

<file path=customXml/itemProps3.xml><?xml version="1.0" encoding="utf-8"?>
<ds:datastoreItem xmlns:ds="http://schemas.openxmlformats.org/officeDocument/2006/customXml" ds:itemID="{1F246055-E751-4EE2-B272-1DCD8EBF6F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Huse, Andreas Tunes</cp:lastModifiedBy>
  <dcterms:created xsi:type="dcterms:W3CDTF">2023-05-20T21:35:43Z</dcterms:created>
  <dcterms:modified xsi:type="dcterms:W3CDTF">2023-05-22T09:46:48Z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0x0101004C927EE558C00544AECC5F290C647438</vt:lpwstr>
  </property>
</Properties>
</file>