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13_ncr:1_{8A3891CB-1A8C-9B40-85A5-E0C64954898B}" xr6:coauthVersionLast="47" xr6:coauthVersionMax="47" xr10:uidLastSave="{00000000-0000-0000-0000-000000000000}"/>
  <bookViews>
    <workbookView xWindow="6420" yWindow="880" windowWidth="20000" windowHeight="19280" xr2:uid="{AE171CD8-CFA2-1644-A4C2-71D81BFD0A1B}"/>
  </bookViews>
  <sheets>
    <sheet name="Valutaomreg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2" i="1"/>
  <c r="D2" i="1"/>
  <c r="C4" i="1"/>
  <c r="D4" i="1"/>
  <c r="C7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<sst xmlns="http://schemas.openxmlformats.org/spreadsheetml/2006/main" count="24" uniqueCount="20">
  <si>
    <t>LCOH grønn H2 varierer med faktorene som inngår i produksjon (Khan et al., 2021)</t>
  </si>
  <si>
    <t>kg/H2</t>
  </si>
  <si>
    <t>$4,9-5,9</t>
  </si>
  <si>
    <t>Prøveprosjekt grønn H2 Sør-Amerika og Afrika (DNV, 2019)</t>
  </si>
  <si>
    <t xml:space="preserve">$2-3 </t>
  </si>
  <si>
    <t>Variasjon i produksjonskostnad i vesten (Terlouw et al., 2022; Kumar &amp; Himabindu, 2019)</t>
  </si>
  <si>
    <t>$4-10,4</t>
  </si>
  <si>
    <t>5.2.4 Produksjonskostnad</t>
  </si>
  <si>
    <t>Grønt</t>
  </si>
  <si>
    <t xml:space="preserve">LCOH varierer avhengig av fangstrate, SMR, pris på NG (Collodi et al., 2017; Khatiwada et al., 2022) </t>
  </si>
  <si>
    <t xml:space="preserve">kg/H2 </t>
  </si>
  <si>
    <t xml:space="preserve">1,68-2.08 Euro </t>
  </si>
  <si>
    <t xml:space="preserve">Prisanslaget inkluderer kostnad for transport og lagring av CO2 (Zapantis, 2021; Sun &amp; Elgowainy, 2019) </t>
  </si>
  <si>
    <t>t/CO2</t>
  </si>
  <si>
    <t>$20</t>
  </si>
  <si>
    <t xml:space="preserve">Helhetlig kostnad ved lav og høy gasspris (Zapantis, 2021; Sun &amp; Elgowainy, 2019) </t>
  </si>
  <si>
    <t>$1,5-2,4</t>
  </si>
  <si>
    <t>5.1.7 Produksjonskostnad</t>
  </si>
  <si>
    <t>NOK</t>
  </si>
  <si>
    <t>Blått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</si>
</sst>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43EC0-1CDB-5142-8198-0B4CC07C5DFB}">
  <dimension ref="A1:F9"/>
  <sheetViews>
    <sheetView tabSelected="1" workbookViewId="0">
      <selection activeCell="G33" sqref="G33"/>
    </sheetView>
  </sheetViews>
  <sheetFormatPr baseColWidth="10" defaultRowHeight="16" x14ac:dyDescent="0.2"/>
  <sheetData>
    <row r="1" spans="1:6" x14ac:dyDescent="0.2">
      <c r="A1" t="s">
        <v>19</v>
      </c>
      <c r="C1" t="s">
        <v>18</v>
      </c>
      <c r="D1" t="s">
        <v>18</v>
      </c>
    </row>
    <row r="2" spans="1:6" x14ac:dyDescent="0.2">
      <c r="A2" t="s">
        <v>17</v>
      </c>
      <c r="B2" s="2" t="s">
        <v>16</v>
      </c>
      <c r="C2" s="2">
        <f>1.5*((8+9)/2)</f>
        <v>12.75</v>
      </c>
      <c r="D2" s="2">
        <f>2.4*((8+9)/2)</f>
        <v>20.399999999999999</v>
      </c>
      <c r="E2" s="1" t="s">
        <v>1</v>
      </c>
      <c r="F2" t="s">
        <v>15</v>
      </c>
    </row>
    <row r="3" spans="1:6" x14ac:dyDescent="0.2">
      <c r="B3" s="2" t="s">
        <v>14</v>
      </c>
      <c r="C3" s="2">
        <f>20*((8+9)/2)</f>
        <v>170</v>
      </c>
      <c r="D3" s="2"/>
      <c r="E3" s="1" t="s">
        <v>13</v>
      </c>
      <c r="F3" t="s">
        <v>12</v>
      </c>
    </row>
    <row r="4" spans="1:6" x14ac:dyDescent="0.2">
      <c r="B4" s="2" t="s">
        <v>11</v>
      </c>
      <c r="C4" s="2">
        <f>(1.68*((9+10)/2))</f>
        <v>15.959999999999999</v>
      </c>
      <c r="D4" s="2">
        <f>(2.08*((9+10)/2))</f>
        <v>19.760000000000002</v>
      </c>
      <c r="E4" s="1" t="s">
        <v>10</v>
      </c>
      <c r="F4" t="s">
        <v>9</v>
      </c>
    </row>
    <row r="5" spans="1:6" x14ac:dyDescent="0.2">
      <c r="B5" s="2"/>
      <c r="C5" s="2"/>
      <c r="D5" s="2"/>
      <c r="E5" s="1"/>
    </row>
    <row r="6" spans="1:6" x14ac:dyDescent="0.2">
      <c r="A6" t="s">
        <v>8</v>
      </c>
      <c r="B6" s="2"/>
      <c r="C6" s="2"/>
      <c r="D6" s="2"/>
      <c r="E6" s="1"/>
    </row>
    <row r="7" spans="1:6" x14ac:dyDescent="0.2">
      <c r="A7" t="s">
        <v>7</v>
      </c>
      <c r="B7" s="2" t="s">
        <v>6</v>
      </c>
      <c r="C7" s="2">
        <f>4*((8+10)/2)</f>
        <v>36</v>
      </c>
      <c r="D7" s="2">
        <f>10.4*((8+9)/2)</f>
        <v>88.4</v>
      </c>
      <c r="E7" s="1" t="s">
        <v>1</v>
      </c>
      <c r="F7" t="s">
        <v>5</v>
      </c>
    </row>
    <row r="8" spans="1:6" x14ac:dyDescent="0.2">
      <c r="B8" s="2" t="s">
        <v>4</v>
      </c>
      <c r="C8" s="2">
        <f>2*((8+9)/2)</f>
        <v>17</v>
      </c>
      <c r="D8" s="2">
        <f>3*((8+9)/2)</f>
        <v>25.5</v>
      </c>
      <c r="E8" s="1" t="s">
        <v>1</v>
      </c>
      <c r="F8" t="s">
        <v>3</v>
      </c>
    </row>
    <row r="9" spans="1:6" x14ac:dyDescent="0.2">
      <c r="B9" s="2" t="s">
        <v>2</v>
      </c>
      <c r="C9" s="2">
        <f>4.9*((8+9)/2)</f>
        <v>41.650000000000006</v>
      </c>
      <c r="D9" s="2">
        <f>5.9*((8+9)/2)</f>
        <v>50.150000000000006</v>
      </c>
      <c r="E9" s="1" t="s">
        <v>1</v>
      </c>
      <c r="F9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Valutaomregning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2023-05-27T08:44:57Z</dcterms:created>
  <dcterms:modified xsi:type="dcterms:W3CDTF">2023-06-01T12:17:49Z</dcterms:modified>
</cp:coreProperties>
</file>